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ominace na kraj 2014" sheetId="1" r:id="rId1"/>
    <sheet name="Výkony chlapci" sheetId="2" r:id="rId2"/>
    <sheet name="Výkony dívky" sheetId="3" r:id="rId3"/>
  </sheets>
  <definedNames/>
  <calcPr fullCalcOnLoad="1"/>
</workbook>
</file>

<file path=xl/sharedStrings.xml><?xml version="1.0" encoding="utf-8"?>
<sst xmlns="http://schemas.openxmlformats.org/spreadsheetml/2006/main" count="608" uniqueCount="192">
  <si>
    <t>výkon</t>
  </si>
  <si>
    <r>
      <t xml:space="preserve">Kategorie: </t>
    </r>
    <r>
      <rPr>
        <b/>
        <i/>
        <sz val="10"/>
        <rFont val="Arial CE"/>
        <family val="2"/>
      </rPr>
      <t>mladší žáci I.</t>
    </r>
  </si>
  <si>
    <r>
      <t xml:space="preserve">Kategorie: </t>
    </r>
    <r>
      <rPr>
        <b/>
        <i/>
        <sz val="10"/>
        <rFont val="Arial CE"/>
        <family val="2"/>
      </rPr>
      <t>mladší žákyně I.</t>
    </r>
  </si>
  <si>
    <t>Poř.</t>
  </si>
  <si>
    <t>Jméno</t>
  </si>
  <si>
    <t xml:space="preserve">Odbor SPV </t>
  </si>
  <si>
    <t>Odbor SPV</t>
  </si>
  <si>
    <t>1.</t>
  </si>
  <si>
    <t>Jakub Tomek</t>
  </si>
  <si>
    <t>Náměšť, Husova</t>
  </si>
  <si>
    <t>SPV Hrotovice</t>
  </si>
  <si>
    <t>2.</t>
  </si>
  <si>
    <t>3.</t>
  </si>
  <si>
    <t>Tereza Júnová</t>
  </si>
  <si>
    <t>4.</t>
  </si>
  <si>
    <t>Martina Křížová</t>
  </si>
  <si>
    <t>Náměšť, Hus.</t>
  </si>
  <si>
    <t>5.</t>
  </si>
  <si>
    <t>6.</t>
  </si>
  <si>
    <t>7.</t>
  </si>
  <si>
    <t>Mladoňovice</t>
  </si>
  <si>
    <t>8.</t>
  </si>
  <si>
    <t>Adam Vildomec</t>
  </si>
  <si>
    <t>9.</t>
  </si>
  <si>
    <t>TGM M.Buděj.</t>
  </si>
  <si>
    <t>10.</t>
  </si>
  <si>
    <t>11.</t>
  </si>
  <si>
    <t>12.</t>
  </si>
  <si>
    <t>13.</t>
  </si>
  <si>
    <t>14.</t>
  </si>
  <si>
    <t>Aleš Zach</t>
  </si>
  <si>
    <t>Aneta Tříletá</t>
  </si>
  <si>
    <t>15.</t>
  </si>
  <si>
    <t>16.</t>
  </si>
  <si>
    <t>Karolína Nehybová</t>
  </si>
  <si>
    <t>17.</t>
  </si>
  <si>
    <t>18.</t>
  </si>
  <si>
    <t>Ondřej Kalenda</t>
  </si>
  <si>
    <t>19.</t>
  </si>
  <si>
    <t>Anna Fraňková</t>
  </si>
  <si>
    <r>
      <t xml:space="preserve">Kategorie: </t>
    </r>
    <r>
      <rPr>
        <b/>
        <i/>
        <sz val="10"/>
        <rFont val="Arial CE"/>
        <family val="2"/>
      </rPr>
      <t>mladší žáci II.</t>
    </r>
  </si>
  <si>
    <r>
      <t xml:space="preserve">Kategorie: </t>
    </r>
    <r>
      <rPr>
        <b/>
        <i/>
        <sz val="10"/>
        <rFont val="Arial CE"/>
        <family val="2"/>
      </rPr>
      <t>mladší žákyně II.</t>
    </r>
  </si>
  <si>
    <t>Adam Bělík</t>
  </si>
  <si>
    <t>Pavel Hrobař</t>
  </si>
  <si>
    <t>Žaneta Svobodová</t>
  </si>
  <si>
    <t>Kristýna Paceltová</t>
  </si>
  <si>
    <t>Ivana Pokorná</t>
  </si>
  <si>
    <t>Hrotovice</t>
  </si>
  <si>
    <t>Tereza Ambrozová</t>
  </si>
  <si>
    <t>Beáta Horklová</t>
  </si>
  <si>
    <t>Denisa Sobotková</t>
  </si>
  <si>
    <r>
      <t xml:space="preserve">Kategorie: </t>
    </r>
    <r>
      <rPr>
        <b/>
        <i/>
        <sz val="10"/>
        <rFont val="Arial CE"/>
        <family val="2"/>
      </rPr>
      <t>starší žáci III.</t>
    </r>
  </si>
  <si>
    <r>
      <t xml:space="preserve">Kategorie: </t>
    </r>
    <r>
      <rPr>
        <b/>
        <i/>
        <sz val="10"/>
        <rFont val="Arial CE"/>
        <family val="2"/>
      </rPr>
      <t>staší žákyně III.</t>
    </r>
  </si>
  <si>
    <t>Pavel Padělek</t>
  </si>
  <si>
    <t>Tomáš Kříž</t>
  </si>
  <si>
    <t>Jakub Dračka</t>
  </si>
  <si>
    <t>Denisa Navrkalová</t>
  </si>
  <si>
    <t>Matyáš Loucký</t>
  </si>
  <si>
    <t>Denisa Šubrtová</t>
  </si>
  <si>
    <t>Iva Dobrovolná</t>
  </si>
  <si>
    <t>Klára Vildomcová</t>
  </si>
  <si>
    <t xml:space="preserve">Šárka Jurková </t>
  </si>
  <si>
    <t>Daniela Padělková</t>
  </si>
  <si>
    <r>
      <t>Kategorie:</t>
    </r>
    <r>
      <rPr>
        <b/>
        <i/>
        <sz val="10"/>
        <rFont val="Arial CE"/>
        <family val="2"/>
      </rPr>
      <t xml:space="preserve"> starší žáci IV.</t>
    </r>
  </si>
  <si>
    <r>
      <t xml:space="preserve">Kategorie: </t>
    </r>
    <r>
      <rPr>
        <b/>
        <i/>
        <sz val="10"/>
        <rFont val="Arial CE"/>
        <family val="2"/>
      </rPr>
      <t>starší žákyně IV.</t>
    </r>
  </si>
  <si>
    <t>Emil Pokorný</t>
  </si>
  <si>
    <t>Filip Horkel</t>
  </si>
  <si>
    <t>Rostislav Chládek</t>
  </si>
  <si>
    <t>Jan Ryšavý</t>
  </si>
  <si>
    <t>Náměšť,Husova</t>
  </si>
  <si>
    <t>Náměšť,Hus.</t>
  </si>
  <si>
    <t>Dominik Cesnek</t>
  </si>
  <si>
    <t xml:space="preserve"> </t>
  </si>
  <si>
    <r>
      <t>Kategorie:</t>
    </r>
    <r>
      <rPr>
        <b/>
        <i/>
        <sz val="10"/>
        <rFont val="Arial CE"/>
        <family val="2"/>
      </rPr>
      <t>dorostenky V.</t>
    </r>
  </si>
  <si>
    <t>Natálie Jurdová</t>
  </si>
  <si>
    <t>Jana Böhmová</t>
  </si>
  <si>
    <t>Pavla Volfová</t>
  </si>
  <si>
    <t>Celkem</t>
  </si>
  <si>
    <t>body</t>
  </si>
  <si>
    <t>ČLUNKOVÝ BĚH</t>
  </si>
  <si>
    <t>SKOK Z MÍSTA</t>
  </si>
  <si>
    <t xml:space="preserve">     ŠPLH 4,5m</t>
  </si>
  <si>
    <t xml:space="preserve"> HOD PLNÝM MÍČEM</t>
  </si>
  <si>
    <t>Výsledková a výkonová  listina</t>
  </si>
  <si>
    <t>Výsledková a výkonová listina</t>
  </si>
  <si>
    <t>Regionální centrum SPV Třebíč</t>
  </si>
  <si>
    <t>Pozn.</t>
  </si>
  <si>
    <t>N</t>
  </si>
  <si>
    <t>Náměšť,l Hus.</t>
  </si>
  <si>
    <r>
      <t>Kategorie:</t>
    </r>
    <r>
      <rPr>
        <b/>
        <i/>
        <sz val="10"/>
        <rFont val="Arial CE"/>
        <family val="2"/>
      </rPr>
      <t>dorostenci V.</t>
    </r>
  </si>
  <si>
    <t>šedě podbarveni jsou náhradníci</t>
  </si>
  <si>
    <t xml:space="preserve"> Počty nominovaných z odborů:</t>
  </si>
  <si>
    <t>náhradníci</t>
  </si>
  <si>
    <t>Startovné na soutěž hradí RCSPV, dopravu KASPV. Ostatní viz Propozice.</t>
  </si>
  <si>
    <t>GC Třebíč</t>
  </si>
  <si>
    <t>Klára Bednářová</t>
  </si>
  <si>
    <t>Martina Kochová</t>
  </si>
  <si>
    <t>Petra Padělková</t>
  </si>
  <si>
    <t>Natálie Nekudová</t>
  </si>
  <si>
    <t>Kristýna Všetečková</t>
  </si>
  <si>
    <t>GCTřebíč</t>
  </si>
  <si>
    <t>Tereza Sázavská</t>
  </si>
  <si>
    <t>Jana Padělková</t>
  </si>
  <si>
    <t>Tereza Holubíková</t>
  </si>
  <si>
    <t>Veronika Žižková</t>
  </si>
  <si>
    <t>Tomáš Franěk</t>
  </si>
  <si>
    <t>Martin Eyer</t>
  </si>
  <si>
    <t>Jakub Novák</t>
  </si>
  <si>
    <t>Tomáš Staněk</t>
  </si>
  <si>
    <t>Josef Vala</t>
  </si>
  <si>
    <t>Ondřej Škoda</t>
  </si>
  <si>
    <t>Jakub Václavek</t>
  </si>
  <si>
    <t>Regionální soutěž v zimním čtyřboji Třebíč 22.10.2014</t>
  </si>
  <si>
    <t>Tadeáš Hájek</t>
  </si>
  <si>
    <t>Jakub Šoltés</t>
  </si>
  <si>
    <t>Martin Vadovič</t>
  </si>
  <si>
    <t>Tomáš Pohanka</t>
  </si>
  <si>
    <t>Hrorovice</t>
  </si>
  <si>
    <t>Vlastinil Chmelíček</t>
  </si>
  <si>
    <t>Martin Hošťálek</t>
  </si>
  <si>
    <t>Matěj Sedlák</t>
  </si>
  <si>
    <t>Jakub Svoboda</t>
  </si>
  <si>
    <t>Lukáš Čurda</t>
  </si>
  <si>
    <t>Tomáš Nekula</t>
  </si>
  <si>
    <t>Tomáš Čaněk</t>
  </si>
  <si>
    <t>ZŠ Bartuškova, Tř.</t>
  </si>
  <si>
    <t>Jiří Neumann</t>
  </si>
  <si>
    <t>Vít Horčička</t>
  </si>
  <si>
    <t>Robert Gunár</t>
  </si>
  <si>
    <t>Tomáš Novák</t>
  </si>
  <si>
    <t>Filip Šúterik</t>
  </si>
  <si>
    <t>Adam Daňhel</t>
  </si>
  <si>
    <t>Libor Šabata</t>
  </si>
  <si>
    <t>Lukáš Raitmajer</t>
  </si>
  <si>
    <t>Sebastián Okruhlica</t>
  </si>
  <si>
    <t>Radek Petr</t>
  </si>
  <si>
    <t>Lukáš Pelikán</t>
  </si>
  <si>
    <t>Regionální soutěž v zimním čtyřboji Třebíč  22.10.2014</t>
  </si>
  <si>
    <t>Erika Sládková</t>
  </si>
  <si>
    <t>GC řebíč</t>
  </si>
  <si>
    <t>Anna Slatinská</t>
  </si>
  <si>
    <t>Jana Pohanková</t>
  </si>
  <si>
    <t>Kristýna Vlčková</t>
  </si>
  <si>
    <t>Alexandra Malá</t>
  </si>
  <si>
    <t>Marika Mařanová</t>
  </si>
  <si>
    <t>ZŠ Bartuškova Tř.</t>
  </si>
  <si>
    <t>Jana Vřičářová</t>
  </si>
  <si>
    <t>Marie Davidová</t>
  </si>
  <si>
    <t>Dita Smolová</t>
  </si>
  <si>
    <t>?</t>
  </si>
  <si>
    <t>Táňa Karbovníková</t>
  </si>
  <si>
    <t>Barbora Pechová</t>
  </si>
  <si>
    <t>Julie Pankovičová</t>
  </si>
  <si>
    <t>Lenka Rymešová</t>
  </si>
  <si>
    <t>Sabina Mezírková</t>
  </si>
  <si>
    <t>Natálie Krupičová</t>
  </si>
  <si>
    <t>Adéla Krajčová</t>
  </si>
  <si>
    <t>Lucie Čtvrtníčková</t>
  </si>
  <si>
    <t>Sára Černá</t>
  </si>
  <si>
    <t>Inka Veverková</t>
  </si>
  <si>
    <t>Marie Teplá</t>
  </si>
  <si>
    <t>Patricie Čopfová</t>
  </si>
  <si>
    <t>Karolína Strýčková</t>
  </si>
  <si>
    <t>Natálie Svobodová</t>
  </si>
  <si>
    <t>Klára Homolková</t>
  </si>
  <si>
    <t>Aneta Zacharová</t>
  </si>
  <si>
    <t>Nicole Černá</t>
  </si>
  <si>
    <t>Veronika Herynková</t>
  </si>
  <si>
    <t>Jana Blažková</t>
  </si>
  <si>
    <t xml:space="preserve">Kategorie: </t>
  </si>
  <si>
    <t>Dorostenci:</t>
  </si>
  <si>
    <t xml:space="preserve">Josef Vala </t>
  </si>
  <si>
    <t>Jiří NeumannZ</t>
  </si>
  <si>
    <t>ZŠ Bartuškova</t>
  </si>
  <si>
    <t xml:space="preserve">Sebastián Okruhlica </t>
  </si>
  <si>
    <t xml:space="preserve">Emil Pokorný </t>
  </si>
  <si>
    <t>Veronika Žílková</t>
  </si>
  <si>
    <t>?????????</t>
  </si>
  <si>
    <t xml:space="preserve">N </t>
  </si>
  <si>
    <t>????????????</t>
  </si>
  <si>
    <t xml:space="preserve">Nominaci Jany Padělkové z 1.místa potvrdí Jirka Slatinský. Její výkony </t>
  </si>
  <si>
    <t>Org. pokyny k dopravě do H.B.  obdrží nominované kolektivy.</t>
  </si>
  <si>
    <r>
      <t xml:space="preserve">zaznamenané na Startovním lístku je třeba </t>
    </r>
    <r>
      <rPr>
        <u val="single"/>
        <sz val="10"/>
        <rFont val="Arial CE"/>
        <family val="0"/>
      </rPr>
      <t>u ní znovu ověřit!</t>
    </r>
  </si>
  <si>
    <t xml:space="preserve"> Nominace na krajskou soutěž v zimním čtyřboji - Havl. Brod   22.11.2014</t>
  </si>
  <si>
    <t>PŘŠ</t>
  </si>
  <si>
    <t>Jana Padělková-uděluji pochvalu ředitele školy za 1. místo na okresním kole Zimního čtyřboje v Třebíči dne 22.10.2014.</t>
  </si>
  <si>
    <t>Petra Padělková-uděluji pochvalu ředitele školy za 2. místo na okresním kole Zimního čtyřboje v Třebíči dne 22.10.2014.</t>
  </si>
  <si>
    <t>Tadeáš Hájek-uděluji pochvalu ředitele školy za 1. místo na okresním kole Zimního čtyřboje v Třebíči dne 22.10.2014.</t>
  </si>
  <si>
    <t>Josef Vala-uděluji pochvalu ředitele školy za 2. místo na okresním kole Zimního čtyřboje v Třebíči dne 22.10.2014.</t>
  </si>
  <si>
    <t>Pavel Hrobař-uděluji pochvalu ředitele školy za 1. místo na okresním kole Zimního čtyřboje v Třebíči dne 22.10.2014.</t>
  </si>
  <si>
    <t>Adam Bělík-uděluji pochvalu ředitele školy za 3. místo na okresním kole Zimního čtyřboje v Třebíči dne 22.10.2014.</t>
  </si>
  <si>
    <t>opraveno na 1. místo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</si>
</sst>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i/>
      <sz val="12"/>
      <name val="Arial CE"/>
      <family val="2"/>
    </font>
    <font>
      <sz val="10"/>
      <name val="Arial CE"/>
      <family val="2"/>
    </font>
    <font>
      <i/>
      <sz val="8"/>
      <name val="Arial CE"/>
      <family val="0"/>
    </font>
    <font>
      <u val="single"/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medium"/>
    </border>
    <border>
      <left style="dotted"/>
      <right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/>
      <top/>
      <bottom style="medium"/>
    </border>
    <border>
      <left style="dotted"/>
      <right style="thin"/>
      <top/>
      <bottom style="medium"/>
    </border>
    <border>
      <left/>
      <right style="dotted"/>
      <top/>
      <bottom style="medium"/>
    </border>
    <border>
      <left style="double"/>
      <right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tted"/>
      <right style="thin"/>
      <top style="medium"/>
      <bottom style="thin"/>
    </border>
    <border>
      <left/>
      <right style="dotted"/>
      <top style="medium"/>
      <bottom style="thin"/>
    </border>
    <border>
      <left/>
      <right style="double"/>
      <top style="medium"/>
      <bottom style="thin"/>
    </border>
    <border>
      <left style="double"/>
      <right/>
      <top style="thin"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/>
      <right style="dotted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medium"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/>
      <right style="dotted"/>
      <top style="thin"/>
      <bottom style="medium"/>
    </border>
    <border>
      <left/>
      <right style="double"/>
      <top style="thin"/>
      <bottom style="medium"/>
    </border>
    <border>
      <left/>
      <right style="double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double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dotted"/>
      <right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dotted"/>
      <right/>
      <top/>
      <bottom style="thin"/>
    </border>
    <border>
      <left style="thin"/>
      <right style="dotted"/>
      <top/>
      <bottom style="thin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/>
      <top/>
      <bottom style="double"/>
    </border>
    <border>
      <left style="dotted"/>
      <right/>
      <top style="medium"/>
      <bottom style="medium"/>
    </border>
    <border>
      <left style="thin"/>
      <right style="dotted"/>
      <top style="medium"/>
      <bottom style="medium"/>
    </border>
    <border>
      <left/>
      <right/>
      <top style="hair"/>
      <bottom style="hair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tted"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/>
      <right style="medium"/>
      <top style="thin"/>
      <bottom/>
    </border>
    <border>
      <left/>
      <right style="double"/>
      <top style="hair"/>
      <bottom style="hair"/>
    </border>
    <border>
      <left style="hair"/>
      <right style="dotted"/>
      <top style="hair"/>
      <bottom style="hair"/>
    </border>
    <border>
      <left style="thin"/>
      <right style="hair"/>
      <top style="hair"/>
      <bottom style="hair"/>
    </border>
    <border>
      <left style="dotted"/>
      <right style="double"/>
      <top style="thin"/>
      <bottom style="hair"/>
    </border>
    <border>
      <left style="dotted"/>
      <right style="double"/>
      <top style="hair"/>
      <bottom style="hair"/>
    </border>
    <border>
      <left style="dotted"/>
      <right style="double"/>
      <top style="hair"/>
      <bottom style="medium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dotted"/>
      <right/>
      <top style="thin"/>
      <bottom/>
    </border>
    <border>
      <left style="dotted"/>
      <right style="double"/>
      <top style="hair"/>
      <bottom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double"/>
      <right/>
      <top style="hair"/>
      <bottom style="medium"/>
    </border>
    <border>
      <left style="dotted"/>
      <right/>
      <top style="hair"/>
      <bottom style="medium"/>
    </border>
    <border>
      <left style="thin"/>
      <right style="dotted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 style="double"/>
      <right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double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0" fillId="0" borderId="31" xfId="0" applyFill="1" applyBorder="1" applyAlignment="1">
      <alignment/>
    </xf>
    <xf numFmtId="1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1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1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1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1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1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/>
    </xf>
    <xf numFmtId="1" fontId="0" fillId="0" borderId="44" xfId="0" applyNumberFormat="1" applyFill="1" applyBorder="1" applyAlignment="1">
      <alignment/>
    </xf>
    <xf numFmtId="0" fontId="0" fillId="0" borderId="45" xfId="0" applyFill="1" applyBorder="1" applyAlignment="1">
      <alignment/>
    </xf>
    <xf numFmtId="1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48" xfId="0" applyFill="1" applyBorder="1" applyAlignment="1">
      <alignment/>
    </xf>
    <xf numFmtId="1" fontId="0" fillId="0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1" fontId="0" fillId="0" borderId="51" xfId="0" applyNumberForma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right"/>
    </xf>
    <xf numFmtId="0" fontId="0" fillId="0" borderId="54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5" xfId="0" applyFill="1" applyBorder="1" applyAlignment="1">
      <alignment horizontal="right"/>
    </xf>
    <xf numFmtId="0" fontId="0" fillId="0" borderId="56" xfId="0" applyFill="1" applyBorder="1" applyAlignment="1">
      <alignment/>
    </xf>
    <xf numFmtId="0" fontId="0" fillId="0" borderId="51" xfId="0" applyFill="1" applyBorder="1" applyAlignment="1">
      <alignment/>
    </xf>
    <xf numFmtId="0" fontId="6" fillId="0" borderId="57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6" fillId="0" borderId="6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6" fillId="0" borderId="61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0" fillId="0" borderId="65" xfId="0" applyFill="1" applyBorder="1" applyAlignment="1">
      <alignment horizontal="right"/>
    </xf>
    <xf numFmtId="0" fontId="0" fillId="0" borderId="66" xfId="0" applyFill="1" applyBorder="1" applyAlignment="1">
      <alignment/>
    </xf>
    <xf numFmtId="1" fontId="0" fillId="0" borderId="67" xfId="0" applyNumberFormat="1" applyFill="1" applyBorder="1" applyAlignment="1">
      <alignment/>
    </xf>
    <xf numFmtId="0" fontId="0" fillId="0" borderId="68" xfId="0" applyFill="1" applyBorder="1" applyAlignment="1">
      <alignment/>
    </xf>
    <xf numFmtId="1" fontId="0" fillId="0" borderId="69" xfId="0" applyNumberFormat="1" applyFill="1" applyBorder="1" applyAlignment="1">
      <alignment/>
    </xf>
    <xf numFmtId="0" fontId="8" fillId="33" borderId="70" xfId="0" applyFont="1" applyFill="1" applyBorder="1" applyAlignment="1">
      <alignment horizontal="center"/>
    </xf>
    <xf numFmtId="0" fontId="6" fillId="33" borderId="71" xfId="0" applyFont="1" applyFill="1" applyBorder="1" applyAlignment="1">
      <alignment horizontal="center"/>
    </xf>
    <xf numFmtId="1" fontId="12" fillId="33" borderId="72" xfId="0" applyNumberFormat="1" applyFont="1" applyFill="1" applyBorder="1" applyAlignment="1">
      <alignment horizontal="center"/>
    </xf>
    <xf numFmtId="1" fontId="12" fillId="33" borderId="73" xfId="0" applyNumberFormat="1" applyFont="1" applyFill="1" applyBorder="1" applyAlignment="1">
      <alignment horizontal="center"/>
    </xf>
    <xf numFmtId="1" fontId="12" fillId="33" borderId="74" xfId="0" applyNumberFormat="1" applyFont="1" applyFill="1" applyBorder="1" applyAlignment="1">
      <alignment horizontal="center"/>
    </xf>
    <xf numFmtId="0" fontId="8" fillId="33" borderId="75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" fontId="0" fillId="0" borderId="52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54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77" xfId="0" applyBorder="1" applyAlignment="1">
      <alignment/>
    </xf>
    <xf numFmtId="0" fontId="0" fillId="0" borderId="11" xfId="0" applyBorder="1" applyAlignment="1">
      <alignment/>
    </xf>
    <xf numFmtId="1" fontId="0" fillId="0" borderId="78" xfId="0" applyNumberFormat="1" applyFill="1" applyBorder="1" applyAlignment="1">
      <alignment/>
    </xf>
    <xf numFmtId="0" fontId="0" fillId="0" borderId="79" xfId="0" applyBorder="1" applyAlignment="1">
      <alignment/>
    </xf>
    <xf numFmtId="1" fontId="0" fillId="0" borderId="80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68" xfId="0" applyBorder="1" applyAlignment="1">
      <alignment/>
    </xf>
    <xf numFmtId="0" fontId="0" fillId="0" borderId="81" xfId="0" applyBorder="1" applyAlignment="1">
      <alignment/>
    </xf>
    <xf numFmtId="0" fontId="9" fillId="0" borderId="10" xfId="0" applyFont="1" applyFill="1" applyBorder="1" applyAlignment="1">
      <alignment/>
    </xf>
    <xf numFmtId="0" fontId="12" fillId="33" borderId="82" xfId="0" applyFont="1" applyFill="1" applyBorder="1" applyAlignment="1">
      <alignment horizontal="center"/>
    </xf>
    <xf numFmtId="0" fontId="5" fillId="33" borderId="83" xfId="0" applyFont="1" applyFill="1" applyBorder="1" applyAlignment="1">
      <alignment horizontal="center"/>
    </xf>
    <xf numFmtId="1" fontId="12" fillId="33" borderId="84" xfId="0" applyNumberFormat="1" applyFont="1" applyFill="1" applyBorder="1" applyAlignment="1">
      <alignment horizontal="center"/>
    </xf>
    <xf numFmtId="1" fontId="12" fillId="33" borderId="85" xfId="0" applyNumberFormat="1" applyFont="1" applyFill="1" applyBorder="1" applyAlignment="1">
      <alignment horizontal="center"/>
    </xf>
    <xf numFmtId="0" fontId="12" fillId="33" borderId="76" xfId="0" applyFont="1" applyFill="1" applyBorder="1" applyAlignment="1">
      <alignment horizontal="center"/>
    </xf>
    <xf numFmtId="1" fontId="12" fillId="33" borderId="86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4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79" xfId="0" applyFont="1" applyBorder="1" applyAlignment="1">
      <alignment/>
    </xf>
    <xf numFmtId="0" fontId="5" fillId="0" borderId="8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87" xfId="0" applyFont="1" applyBorder="1" applyAlignment="1">
      <alignment/>
    </xf>
    <xf numFmtId="0" fontId="16" fillId="0" borderId="79" xfId="0" applyFont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79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89" xfId="0" applyFont="1" applyFill="1" applyBorder="1" applyAlignment="1">
      <alignment/>
    </xf>
    <xf numFmtId="0" fontId="16" fillId="0" borderId="90" xfId="0" applyFont="1" applyBorder="1" applyAlignment="1">
      <alignment horizontal="left"/>
    </xf>
    <xf numFmtId="0" fontId="16" fillId="0" borderId="89" xfId="0" applyFont="1" applyBorder="1" applyAlignment="1">
      <alignment/>
    </xf>
    <xf numFmtId="0" fontId="16" fillId="0" borderId="90" xfId="0" applyFont="1" applyBorder="1" applyAlignment="1">
      <alignment horizontal="right"/>
    </xf>
    <xf numFmtId="0" fontId="16" fillId="33" borderId="0" xfId="0" applyFont="1" applyFill="1" applyAlignment="1">
      <alignment horizontal="left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87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6" fillId="0" borderId="88" xfId="0" applyFont="1" applyBorder="1" applyAlignment="1">
      <alignment/>
    </xf>
    <xf numFmtId="0" fontId="16" fillId="0" borderId="87" xfId="0" applyFont="1" applyBorder="1" applyAlignment="1">
      <alignment/>
    </xf>
    <xf numFmtId="0" fontId="16" fillId="0" borderId="79" xfId="0" applyFont="1" applyFill="1" applyBorder="1" applyAlignment="1">
      <alignment horizontal="right"/>
    </xf>
    <xf numFmtId="0" fontId="16" fillId="0" borderId="9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79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88" xfId="0" applyFont="1" applyFill="1" applyBorder="1" applyAlignment="1">
      <alignment/>
    </xf>
    <xf numFmtId="0" fontId="16" fillId="0" borderId="87" xfId="0" applyFont="1" applyFill="1" applyBorder="1" applyAlignment="1">
      <alignment/>
    </xf>
    <xf numFmtId="0" fontId="16" fillId="0" borderId="91" xfId="0" applyFont="1" applyBorder="1" applyAlignment="1">
      <alignment/>
    </xf>
    <xf numFmtId="0" fontId="16" fillId="0" borderId="9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1" fontId="12" fillId="33" borderId="0" xfId="0" applyNumberFormat="1" applyFont="1" applyFill="1" applyBorder="1" applyAlignment="1">
      <alignment horizontal="center"/>
    </xf>
    <xf numFmtId="0" fontId="6" fillId="0" borderId="92" xfId="0" applyFont="1" applyFill="1" applyBorder="1" applyAlignment="1">
      <alignment/>
    </xf>
    <xf numFmtId="0" fontId="6" fillId="0" borderId="93" xfId="0" applyFont="1" applyFill="1" applyBorder="1" applyAlignment="1">
      <alignment/>
    </xf>
    <xf numFmtId="0" fontId="7" fillId="0" borderId="92" xfId="0" applyFont="1" applyFill="1" applyBorder="1" applyAlignment="1">
      <alignment/>
    </xf>
    <xf numFmtId="0" fontId="7" fillId="0" borderId="93" xfId="0" applyFont="1" applyFill="1" applyBorder="1" applyAlignment="1">
      <alignment/>
    </xf>
    <xf numFmtId="0" fontId="12" fillId="33" borderId="75" xfId="0" applyFont="1" applyFill="1" applyBorder="1" applyAlignment="1">
      <alignment horizontal="center"/>
    </xf>
    <xf numFmtId="0" fontId="0" fillId="0" borderId="94" xfId="0" applyBorder="1" applyAlignment="1">
      <alignment/>
    </xf>
    <xf numFmtId="0" fontId="0" fillId="0" borderId="95" xfId="0" applyFill="1" applyBorder="1" applyAlignment="1">
      <alignment horizontal="right"/>
    </xf>
    <xf numFmtId="0" fontId="0" fillId="0" borderId="96" xfId="0" applyFill="1" applyBorder="1" applyAlignment="1">
      <alignment/>
    </xf>
    <xf numFmtId="0" fontId="0" fillId="0" borderId="97" xfId="0" applyFill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1" fontId="0" fillId="0" borderId="100" xfId="0" applyNumberFormat="1" applyFill="1" applyBorder="1" applyAlignment="1">
      <alignment/>
    </xf>
    <xf numFmtId="0" fontId="0" fillId="0" borderId="97" xfId="0" applyBorder="1" applyAlignment="1">
      <alignment/>
    </xf>
    <xf numFmtId="1" fontId="0" fillId="0" borderId="101" xfId="0" applyNumberFormat="1" applyFill="1" applyBorder="1" applyAlignment="1">
      <alignment/>
    </xf>
    <xf numFmtId="1" fontId="12" fillId="33" borderId="102" xfId="0" applyNumberFormat="1" applyFont="1" applyFill="1" applyBorder="1" applyAlignment="1">
      <alignment horizontal="center"/>
    </xf>
    <xf numFmtId="0" fontId="0" fillId="0" borderId="103" xfId="0" applyFill="1" applyBorder="1" applyAlignment="1">
      <alignment/>
    </xf>
    <xf numFmtId="0" fontId="0" fillId="0" borderId="104" xfId="0" applyBorder="1" applyAlignment="1">
      <alignment/>
    </xf>
    <xf numFmtId="0" fontId="0" fillId="0" borderId="10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" fontId="0" fillId="0" borderId="106" xfId="0" applyNumberFormat="1" applyFill="1" applyBorder="1" applyAlignment="1">
      <alignment/>
    </xf>
    <xf numFmtId="1" fontId="0" fillId="0" borderId="107" xfId="0" applyNumberFormat="1" applyFill="1" applyBorder="1" applyAlignment="1">
      <alignment/>
    </xf>
    <xf numFmtId="1" fontId="0" fillId="0" borderId="108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109" xfId="0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98" xfId="0" applyFill="1" applyBorder="1" applyAlignment="1">
      <alignment/>
    </xf>
    <xf numFmtId="1" fontId="0" fillId="0" borderId="111" xfId="0" applyNumberFormat="1" applyFill="1" applyBorder="1" applyAlignment="1">
      <alignment/>
    </xf>
    <xf numFmtId="0" fontId="0" fillId="0" borderId="99" xfId="0" applyFill="1" applyBorder="1" applyAlignment="1">
      <alignment/>
    </xf>
    <xf numFmtId="1" fontId="0" fillId="0" borderId="112" xfId="0" applyNumberFormat="1" applyFill="1" applyBorder="1" applyAlignment="1">
      <alignment/>
    </xf>
    <xf numFmtId="0" fontId="0" fillId="0" borderId="113" xfId="0" applyFill="1" applyBorder="1" applyAlignment="1">
      <alignment horizontal="right"/>
    </xf>
    <xf numFmtId="0" fontId="0" fillId="0" borderId="114" xfId="0" applyFill="1" applyBorder="1" applyAlignment="1">
      <alignment/>
    </xf>
    <xf numFmtId="0" fontId="0" fillId="0" borderId="115" xfId="0" applyFill="1" applyBorder="1" applyAlignment="1">
      <alignment/>
    </xf>
    <xf numFmtId="0" fontId="0" fillId="0" borderId="116" xfId="0" applyFill="1" applyBorder="1" applyAlignment="1">
      <alignment/>
    </xf>
    <xf numFmtId="1" fontId="0" fillId="0" borderId="117" xfId="0" applyNumberFormat="1" applyFill="1" applyBorder="1" applyAlignment="1">
      <alignment/>
    </xf>
    <xf numFmtId="0" fontId="0" fillId="0" borderId="118" xfId="0" applyFill="1" applyBorder="1" applyAlignment="1">
      <alignment/>
    </xf>
    <xf numFmtId="1" fontId="0" fillId="0" borderId="119" xfId="0" applyNumberFormat="1" applyFill="1" applyBorder="1" applyAlignment="1">
      <alignment/>
    </xf>
    <xf numFmtId="1" fontId="12" fillId="33" borderId="120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121" xfId="0" applyFill="1" applyBorder="1" applyAlignment="1">
      <alignment/>
    </xf>
    <xf numFmtId="0" fontId="0" fillId="0" borderId="122" xfId="0" applyBorder="1" applyAlignment="1">
      <alignment/>
    </xf>
    <xf numFmtId="1" fontId="0" fillId="0" borderId="121" xfId="0" applyNumberFormat="1" applyFill="1" applyBorder="1" applyAlignment="1">
      <alignment/>
    </xf>
    <xf numFmtId="0" fontId="0" fillId="0" borderId="123" xfId="0" applyBorder="1" applyAlignment="1">
      <alignment/>
    </xf>
    <xf numFmtId="1" fontId="0" fillId="0" borderId="124" xfId="0" applyNumberFormat="1" applyFill="1" applyBorder="1" applyAlignment="1">
      <alignment/>
    </xf>
    <xf numFmtId="0" fontId="0" fillId="0" borderId="121" xfId="0" applyBorder="1" applyAlignment="1">
      <alignment/>
    </xf>
    <xf numFmtId="1" fontId="0" fillId="0" borderId="125" xfId="0" applyNumberFormat="1" applyFill="1" applyBorder="1" applyAlignment="1">
      <alignment/>
    </xf>
    <xf numFmtId="1" fontId="12" fillId="33" borderId="126" xfId="0" applyNumberFormat="1" applyFont="1" applyFill="1" applyBorder="1" applyAlignment="1">
      <alignment horizontal="center"/>
    </xf>
    <xf numFmtId="0" fontId="0" fillId="0" borderId="127" xfId="0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54" xfId="0" applyFill="1" applyBorder="1" applyAlignment="1">
      <alignment/>
    </xf>
    <xf numFmtId="1" fontId="12" fillId="34" borderId="85" xfId="0" applyNumberFormat="1" applyFont="1" applyFill="1" applyBorder="1" applyAlignment="1">
      <alignment horizontal="center"/>
    </xf>
    <xf numFmtId="0" fontId="0" fillId="34" borderId="39" xfId="0" applyFill="1" applyBorder="1" applyAlignment="1">
      <alignment/>
    </xf>
    <xf numFmtId="1" fontId="0" fillId="34" borderId="40" xfId="0" applyNumberFormat="1" applyFill="1" applyBorder="1" applyAlignment="1">
      <alignment/>
    </xf>
    <xf numFmtId="0" fontId="0" fillId="34" borderId="41" xfId="0" applyFill="1" applyBorder="1" applyAlignment="1">
      <alignment/>
    </xf>
    <xf numFmtId="1" fontId="0" fillId="34" borderId="42" xfId="0" applyNumberForma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70" xfId="0" applyFill="1" applyBorder="1" applyAlignment="1">
      <alignment/>
    </xf>
    <xf numFmtId="0" fontId="0" fillId="0" borderId="60" xfId="0" applyBorder="1" applyAlignment="1">
      <alignment/>
    </xf>
    <xf numFmtId="0" fontId="16" fillId="35" borderId="0" xfId="0" applyFont="1" applyFill="1" applyAlignment="1">
      <alignment horizontal="right"/>
    </xf>
    <xf numFmtId="0" fontId="16" fillId="35" borderId="0" xfId="0" applyFont="1" applyFill="1" applyAlignment="1">
      <alignment/>
    </xf>
    <xf numFmtId="0" fontId="0" fillId="34" borderId="14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53" xfId="0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0" fillId="34" borderId="65" xfId="0" applyFill="1" applyBorder="1" applyAlignment="1">
      <alignment horizontal="right"/>
    </xf>
    <xf numFmtId="0" fontId="0" fillId="34" borderId="66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16" fillId="34" borderId="0" xfId="0" applyFont="1" applyFill="1" applyAlignment="1">
      <alignment/>
    </xf>
    <xf numFmtId="0" fontId="16" fillId="34" borderId="89" xfId="0" applyFont="1" applyFill="1" applyBorder="1" applyAlignment="1">
      <alignment/>
    </xf>
    <xf numFmtId="0" fontId="16" fillId="34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2.7109375" style="0" customWidth="1"/>
    <col min="2" max="2" width="16.7109375" style="0" customWidth="1"/>
    <col min="3" max="3" width="12.8515625" style="0" customWidth="1"/>
    <col min="4" max="4" width="5.57421875" style="0" customWidth="1"/>
    <col min="5" max="5" width="2.140625" style="0" customWidth="1"/>
    <col min="6" max="6" width="4.57421875" style="0" customWidth="1"/>
    <col min="7" max="7" width="17.8515625" style="0" customWidth="1"/>
    <col min="8" max="8" width="12.57421875" style="0" customWidth="1"/>
    <col min="9" max="9" width="10.57421875" style="0" customWidth="1"/>
  </cols>
  <sheetData>
    <row r="1" spans="1:9" ht="15">
      <c r="A1" s="122"/>
      <c r="B1" s="122"/>
      <c r="C1" s="123"/>
      <c r="D1" s="123"/>
      <c r="E1" s="124" t="s">
        <v>85</v>
      </c>
      <c r="F1" s="123"/>
      <c r="G1" s="123"/>
      <c r="H1" s="122"/>
      <c r="I1" s="122"/>
    </row>
    <row r="2" spans="1:9" ht="16.5" thickBot="1">
      <c r="A2" s="1" t="s">
        <v>183</v>
      </c>
      <c r="B2" s="125"/>
      <c r="C2" s="125"/>
      <c r="D2" s="125"/>
      <c r="E2" s="125"/>
      <c r="F2" s="1"/>
      <c r="G2" s="125"/>
      <c r="H2" s="125"/>
      <c r="I2" s="125"/>
    </row>
    <row r="3" spans="1:9" ht="12.75">
      <c r="A3" s="126"/>
      <c r="B3" s="126"/>
      <c r="C3" s="126"/>
      <c r="D3" s="126"/>
      <c r="E3" s="126"/>
      <c r="F3" s="126"/>
      <c r="G3" s="126"/>
      <c r="H3" s="126"/>
      <c r="I3" s="126"/>
    </row>
    <row r="4" spans="1:9" ht="12.75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2.75">
      <c r="A5" s="127" t="s">
        <v>1</v>
      </c>
      <c r="B5" s="126"/>
      <c r="C5" s="126"/>
      <c r="D5" s="126"/>
      <c r="E5" s="126"/>
      <c r="F5" s="127" t="s">
        <v>2</v>
      </c>
      <c r="G5" s="126"/>
      <c r="H5" s="126"/>
      <c r="I5" s="126"/>
    </row>
    <row r="6" spans="1:9" ht="12.75">
      <c r="A6" s="128"/>
      <c r="B6" s="129" t="s">
        <v>4</v>
      </c>
      <c r="C6" s="129" t="s">
        <v>5</v>
      </c>
      <c r="D6" s="129" t="s">
        <v>86</v>
      </c>
      <c r="E6" s="130"/>
      <c r="F6" s="131"/>
      <c r="G6" s="129" t="s">
        <v>4</v>
      </c>
      <c r="H6" s="129" t="s">
        <v>6</v>
      </c>
      <c r="I6" s="129" t="s">
        <v>86</v>
      </c>
    </row>
    <row r="7" spans="1:9" ht="12.75">
      <c r="A7" s="132" t="s">
        <v>7</v>
      </c>
      <c r="B7" s="247" t="s">
        <v>113</v>
      </c>
      <c r="C7" s="133" t="s">
        <v>47</v>
      </c>
      <c r="D7" s="126"/>
      <c r="E7" s="126"/>
      <c r="F7" s="134" t="s">
        <v>7</v>
      </c>
      <c r="G7" s="249" t="s">
        <v>102</v>
      </c>
      <c r="H7" s="135" t="s">
        <v>47</v>
      </c>
      <c r="I7" s="126" t="s">
        <v>177</v>
      </c>
    </row>
    <row r="8" spans="1:9" ht="12.75">
      <c r="A8" s="132" t="s">
        <v>11</v>
      </c>
      <c r="B8" s="247" t="s">
        <v>171</v>
      </c>
      <c r="C8" s="133" t="s">
        <v>47</v>
      </c>
      <c r="D8" s="126"/>
      <c r="E8" s="126"/>
      <c r="F8" s="134" t="s">
        <v>11</v>
      </c>
      <c r="G8" s="135" t="s">
        <v>138</v>
      </c>
      <c r="H8" s="135" t="s">
        <v>16</v>
      </c>
      <c r="I8" s="136" t="s">
        <v>149</v>
      </c>
    </row>
    <row r="9" spans="1:9" ht="12.75">
      <c r="A9" s="132" t="s">
        <v>12</v>
      </c>
      <c r="B9" s="137" t="s">
        <v>114</v>
      </c>
      <c r="C9" s="137" t="s">
        <v>16</v>
      </c>
      <c r="D9" s="126"/>
      <c r="E9" s="126"/>
      <c r="F9" s="134" t="s">
        <v>12</v>
      </c>
      <c r="G9" s="135" t="s">
        <v>176</v>
      </c>
      <c r="H9" s="135" t="s">
        <v>94</v>
      </c>
      <c r="I9" s="126" t="s">
        <v>149</v>
      </c>
    </row>
    <row r="10" spans="1:9" ht="12.75">
      <c r="A10" s="138" t="s">
        <v>14</v>
      </c>
      <c r="B10" s="135" t="s">
        <v>115</v>
      </c>
      <c r="C10" s="135" t="s">
        <v>16</v>
      </c>
      <c r="D10" s="139"/>
      <c r="E10" s="136"/>
      <c r="F10" s="140" t="s">
        <v>14</v>
      </c>
      <c r="G10" s="248" t="s">
        <v>140</v>
      </c>
      <c r="H10" s="139" t="s">
        <v>47</v>
      </c>
      <c r="I10" s="139" t="s">
        <v>149</v>
      </c>
    </row>
    <row r="11" spans="1:9" ht="12.75">
      <c r="A11" s="141" t="s">
        <v>87</v>
      </c>
      <c r="B11" s="142" t="s">
        <v>116</v>
      </c>
      <c r="C11" s="142" t="s">
        <v>47</v>
      </c>
      <c r="D11" s="143"/>
      <c r="E11" s="143"/>
      <c r="F11" s="144" t="s">
        <v>87</v>
      </c>
      <c r="G11" s="142" t="s">
        <v>34</v>
      </c>
      <c r="H11" s="142" t="s">
        <v>20</v>
      </c>
      <c r="I11" s="143" t="s">
        <v>149</v>
      </c>
    </row>
    <row r="12" spans="1:9" ht="12.75">
      <c r="A12" s="145"/>
      <c r="B12" s="126"/>
      <c r="C12" s="126"/>
      <c r="D12" s="126"/>
      <c r="E12" s="126"/>
      <c r="F12" s="234" t="s">
        <v>178</v>
      </c>
      <c r="G12" s="235" t="s">
        <v>103</v>
      </c>
      <c r="H12" s="235" t="s">
        <v>16</v>
      </c>
      <c r="I12" s="235" t="s">
        <v>149</v>
      </c>
    </row>
    <row r="13" spans="1:9" ht="12.75">
      <c r="A13" s="147" t="s">
        <v>40</v>
      </c>
      <c r="B13" s="148"/>
      <c r="C13" s="148"/>
      <c r="D13" s="148"/>
      <c r="E13" s="149"/>
      <c r="F13" s="150" t="s">
        <v>41</v>
      </c>
      <c r="G13" s="148"/>
      <c r="H13" s="148"/>
      <c r="I13" s="148"/>
    </row>
    <row r="14" spans="1:9" ht="12.75">
      <c r="A14" s="132" t="s">
        <v>7</v>
      </c>
      <c r="B14" s="135" t="s">
        <v>8</v>
      </c>
      <c r="C14" s="135" t="s">
        <v>16</v>
      </c>
      <c r="D14" s="133"/>
      <c r="E14" s="133"/>
      <c r="F14" s="151" t="s">
        <v>7</v>
      </c>
      <c r="G14" s="135" t="s">
        <v>150</v>
      </c>
      <c r="H14" s="135" t="s">
        <v>94</v>
      </c>
      <c r="I14" s="126"/>
    </row>
    <row r="15" spans="1:9" ht="12.75">
      <c r="A15" s="132" t="s">
        <v>11</v>
      </c>
      <c r="B15" s="135" t="s">
        <v>172</v>
      </c>
      <c r="C15" s="135" t="s">
        <v>173</v>
      </c>
      <c r="D15" s="133"/>
      <c r="E15" s="133"/>
      <c r="F15" s="151" t="s">
        <v>11</v>
      </c>
      <c r="G15" s="249" t="s">
        <v>97</v>
      </c>
      <c r="H15" s="135" t="s">
        <v>47</v>
      </c>
      <c r="I15" s="126"/>
    </row>
    <row r="16" spans="1:9" ht="12.75">
      <c r="A16" s="132" t="s">
        <v>12</v>
      </c>
      <c r="B16" s="135" t="s">
        <v>108</v>
      </c>
      <c r="C16" s="135" t="s">
        <v>16</v>
      </c>
      <c r="D16" s="133"/>
      <c r="E16" s="133"/>
      <c r="F16" s="151" t="s">
        <v>12</v>
      </c>
      <c r="G16" s="135" t="s">
        <v>151</v>
      </c>
      <c r="H16" s="135" t="s">
        <v>16</v>
      </c>
      <c r="I16" s="126"/>
    </row>
    <row r="17" spans="1:9" ht="12.75">
      <c r="A17" s="138" t="s">
        <v>14</v>
      </c>
      <c r="B17" s="248" t="s">
        <v>106</v>
      </c>
      <c r="C17" s="137" t="s">
        <v>47</v>
      </c>
      <c r="D17" s="137"/>
      <c r="E17" s="135"/>
      <c r="F17" s="152" t="s">
        <v>14</v>
      </c>
      <c r="G17" s="137" t="s">
        <v>15</v>
      </c>
      <c r="H17" s="137" t="s">
        <v>16</v>
      </c>
      <c r="I17" s="139"/>
    </row>
    <row r="18" spans="1:9" ht="12.75">
      <c r="A18" s="141" t="s">
        <v>87</v>
      </c>
      <c r="B18" s="142" t="s">
        <v>110</v>
      </c>
      <c r="C18" s="142" t="s">
        <v>47</v>
      </c>
      <c r="D18" s="143"/>
      <c r="E18" s="143"/>
      <c r="F18" s="144" t="s">
        <v>87</v>
      </c>
      <c r="G18" s="142" t="s">
        <v>152</v>
      </c>
      <c r="H18" s="142" t="s">
        <v>16</v>
      </c>
      <c r="I18" s="143"/>
    </row>
    <row r="19" spans="1:9" ht="12.75">
      <c r="A19" s="145"/>
      <c r="B19" s="133"/>
      <c r="C19" s="133"/>
      <c r="D19" s="133"/>
      <c r="E19" s="133"/>
      <c r="F19" s="153"/>
      <c r="G19" s="133"/>
      <c r="H19" s="133"/>
      <c r="I19" s="126"/>
    </row>
    <row r="20" spans="1:9" ht="12.75">
      <c r="A20" s="132" t="s">
        <v>51</v>
      </c>
      <c r="B20" s="133"/>
      <c r="C20" s="133"/>
      <c r="D20" s="133"/>
      <c r="E20" s="133"/>
      <c r="F20" s="154" t="s">
        <v>52</v>
      </c>
      <c r="G20" s="133"/>
      <c r="H20" s="133"/>
      <c r="I20" s="126"/>
    </row>
    <row r="21" spans="1:9" ht="12.75">
      <c r="A21" s="132" t="s">
        <v>7</v>
      </c>
      <c r="B21" s="247" t="s">
        <v>43</v>
      </c>
      <c r="C21" s="133" t="s">
        <v>47</v>
      </c>
      <c r="D21" s="133"/>
      <c r="E21" s="133"/>
      <c r="F21" s="151" t="s">
        <v>7</v>
      </c>
      <c r="G21" s="135" t="s">
        <v>98</v>
      </c>
      <c r="H21" s="135" t="s">
        <v>70</v>
      </c>
      <c r="I21" s="126"/>
    </row>
    <row r="22" spans="1:9" ht="12.75">
      <c r="A22" s="132" t="s">
        <v>11</v>
      </c>
      <c r="B22" s="133" t="s">
        <v>105</v>
      </c>
      <c r="C22" s="133" t="s">
        <v>16</v>
      </c>
      <c r="D22" s="133"/>
      <c r="E22" s="133"/>
      <c r="F22" s="151" t="s">
        <v>11</v>
      </c>
      <c r="G22" s="135" t="s">
        <v>161</v>
      </c>
      <c r="H22" s="135" t="s">
        <v>173</v>
      </c>
      <c r="I22" s="126"/>
    </row>
    <row r="23" spans="1:9" ht="12.75">
      <c r="A23" s="132" t="s">
        <v>12</v>
      </c>
      <c r="B23" s="247" t="s">
        <v>42</v>
      </c>
      <c r="C23" s="133" t="s">
        <v>47</v>
      </c>
      <c r="D23" s="133"/>
      <c r="E23" s="133"/>
      <c r="F23" s="151" t="s">
        <v>12</v>
      </c>
      <c r="G23" s="135" t="s">
        <v>99</v>
      </c>
      <c r="H23" s="135" t="s">
        <v>70</v>
      </c>
      <c r="I23" s="126"/>
    </row>
    <row r="24" spans="1:9" ht="12.75">
      <c r="A24" s="138" t="s">
        <v>14</v>
      </c>
      <c r="B24" s="248" t="s">
        <v>132</v>
      </c>
      <c r="C24" s="137" t="s">
        <v>47</v>
      </c>
      <c r="D24" s="137"/>
      <c r="E24" s="135"/>
      <c r="F24" s="152" t="s">
        <v>14</v>
      </c>
      <c r="G24" s="137" t="s">
        <v>45</v>
      </c>
      <c r="H24" s="137" t="s">
        <v>94</v>
      </c>
      <c r="I24" s="139"/>
    </row>
    <row r="25" spans="1:9" ht="12.75">
      <c r="A25" s="141" t="s">
        <v>87</v>
      </c>
      <c r="B25" s="142" t="s">
        <v>55</v>
      </c>
      <c r="C25" s="142" t="s">
        <v>47</v>
      </c>
      <c r="D25" s="143"/>
      <c r="E25" s="143"/>
      <c r="F25" s="144" t="s">
        <v>87</v>
      </c>
      <c r="G25" s="142" t="s">
        <v>46</v>
      </c>
      <c r="H25" s="142" t="s">
        <v>47</v>
      </c>
      <c r="I25" s="143"/>
    </row>
    <row r="26" spans="1:9" ht="12.75">
      <c r="A26" s="145"/>
      <c r="B26" s="133"/>
      <c r="C26" s="133"/>
      <c r="D26" s="133"/>
      <c r="E26" s="133"/>
      <c r="F26" s="153"/>
      <c r="G26" s="133"/>
      <c r="H26" s="133"/>
      <c r="I26" s="126"/>
    </row>
    <row r="27" spans="1:9" ht="12.75">
      <c r="A27" s="147" t="s">
        <v>63</v>
      </c>
      <c r="B27" s="155"/>
      <c r="C27" s="155"/>
      <c r="D27" s="155"/>
      <c r="E27" s="156"/>
      <c r="F27" s="157" t="s">
        <v>64</v>
      </c>
      <c r="G27" s="155"/>
      <c r="H27" s="155"/>
      <c r="I27" s="148"/>
    </row>
    <row r="28" spans="1:9" ht="12.75">
      <c r="A28" s="132" t="s">
        <v>7</v>
      </c>
      <c r="B28" s="249" t="s">
        <v>65</v>
      </c>
      <c r="C28" s="135" t="s">
        <v>47</v>
      </c>
      <c r="D28" s="133"/>
      <c r="E28" s="133"/>
      <c r="F28" s="151" t="s">
        <v>7</v>
      </c>
      <c r="G28" s="135" t="s">
        <v>60</v>
      </c>
      <c r="H28" s="135" t="s">
        <v>16</v>
      </c>
      <c r="I28" s="126"/>
    </row>
    <row r="29" spans="1:9" ht="12.75">
      <c r="A29" s="132" t="s">
        <v>11</v>
      </c>
      <c r="B29" s="249" t="s">
        <v>66</v>
      </c>
      <c r="C29" s="135" t="s">
        <v>47</v>
      </c>
      <c r="D29" s="133"/>
      <c r="E29" s="133"/>
      <c r="F29" s="151" t="s">
        <v>11</v>
      </c>
      <c r="G29" s="135" t="s">
        <v>56</v>
      </c>
      <c r="H29" s="135" t="s">
        <v>94</v>
      </c>
      <c r="I29" s="126"/>
    </row>
    <row r="30" spans="1:9" ht="12.75">
      <c r="A30" s="132" t="s">
        <v>12</v>
      </c>
      <c r="B30" s="249" t="s">
        <v>67</v>
      </c>
      <c r="C30" s="135" t="s">
        <v>47</v>
      </c>
      <c r="D30" s="133"/>
      <c r="E30" s="133"/>
      <c r="F30" s="151" t="s">
        <v>12</v>
      </c>
      <c r="G30" s="135" t="s">
        <v>166</v>
      </c>
      <c r="H30" s="135" t="s">
        <v>94</v>
      </c>
      <c r="I30" s="126"/>
    </row>
    <row r="31" spans="1:9" ht="12.75">
      <c r="A31" s="138" t="s">
        <v>14</v>
      </c>
      <c r="B31" s="137" t="s">
        <v>68</v>
      </c>
      <c r="C31" s="137" t="s">
        <v>88</v>
      </c>
      <c r="D31" s="137"/>
      <c r="E31" s="135"/>
      <c r="F31" s="152" t="s">
        <v>14</v>
      </c>
      <c r="G31" s="248" t="s">
        <v>62</v>
      </c>
      <c r="H31" s="137" t="s">
        <v>47</v>
      </c>
      <c r="I31" s="139"/>
    </row>
    <row r="32" spans="1:9" ht="12.75">
      <c r="A32" s="141" t="s">
        <v>87</v>
      </c>
      <c r="B32" s="142" t="s">
        <v>174</v>
      </c>
      <c r="C32" s="142" t="s">
        <v>88</v>
      </c>
      <c r="D32" s="143"/>
      <c r="E32" s="143"/>
      <c r="F32" s="144" t="s">
        <v>87</v>
      </c>
      <c r="G32" s="142" t="s">
        <v>96</v>
      </c>
      <c r="H32" s="142" t="s">
        <v>94</v>
      </c>
      <c r="I32" s="143"/>
    </row>
    <row r="33" spans="1:9" ht="12.75">
      <c r="A33" s="145"/>
      <c r="B33" s="126"/>
      <c r="C33" s="126"/>
      <c r="D33" s="126"/>
      <c r="E33" s="126"/>
      <c r="F33" s="146"/>
      <c r="G33" s="126"/>
      <c r="H33" s="126"/>
      <c r="I33" s="126"/>
    </row>
    <row r="34" spans="1:9" ht="12.75">
      <c r="A34" s="147" t="s">
        <v>89</v>
      </c>
      <c r="B34" s="148"/>
      <c r="C34" s="148"/>
      <c r="D34" s="148"/>
      <c r="E34" s="136"/>
      <c r="F34" s="147" t="s">
        <v>73</v>
      </c>
      <c r="G34" s="126"/>
      <c r="H34" s="126"/>
      <c r="I34" s="126"/>
    </row>
    <row r="35" spans="1:9" ht="12.75">
      <c r="A35" s="132"/>
      <c r="B35" s="126" t="s">
        <v>175</v>
      </c>
      <c r="C35" s="126" t="s">
        <v>16</v>
      </c>
      <c r="D35" s="126"/>
      <c r="E35" s="126"/>
      <c r="F35" s="146" t="s">
        <v>7</v>
      </c>
      <c r="G35" s="126" t="s">
        <v>75</v>
      </c>
      <c r="H35" s="126" t="s">
        <v>94</v>
      </c>
      <c r="I35" s="126"/>
    </row>
    <row r="36" spans="1:9" ht="12.75">
      <c r="A36" s="132"/>
      <c r="B36" s="126"/>
      <c r="C36" s="126"/>
      <c r="D36" s="126"/>
      <c r="E36" s="126"/>
      <c r="F36" s="146" t="s">
        <v>11</v>
      </c>
      <c r="G36" s="126" t="s">
        <v>74</v>
      </c>
      <c r="H36" s="126" t="s">
        <v>94</v>
      </c>
      <c r="I36" s="126"/>
    </row>
    <row r="37" spans="1:9" ht="12.75">
      <c r="A37" s="132"/>
      <c r="B37" s="133"/>
      <c r="C37" s="133"/>
      <c r="D37" s="126"/>
      <c r="E37" s="126"/>
      <c r="F37" s="146" t="s">
        <v>12</v>
      </c>
      <c r="G37" s="126" t="s">
        <v>76</v>
      </c>
      <c r="H37" s="126" t="s">
        <v>94</v>
      </c>
      <c r="I37" s="126"/>
    </row>
    <row r="38" spans="1:9" ht="12.75">
      <c r="A38" s="132"/>
      <c r="B38" s="126"/>
      <c r="C38" s="126"/>
      <c r="D38" s="126"/>
      <c r="E38" s="126"/>
      <c r="F38" s="146" t="s">
        <v>14</v>
      </c>
      <c r="G38" s="126" t="s">
        <v>168</v>
      </c>
      <c r="H38" s="126" t="s">
        <v>94</v>
      </c>
      <c r="I38" s="126"/>
    </row>
    <row r="39" spans="1:9" ht="13.5" thickBot="1">
      <c r="A39" s="158"/>
      <c r="B39" s="158"/>
      <c r="C39" s="158"/>
      <c r="D39" s="158"/>
      <c r="E39" s="158"/>
      <c r="F39" s="159"/>
      <c r="G39" s="158"/>
      <c r="H39" s="158"/>
      <c r="I39" s="158"/>
    </row>
    <row r="40" spans="1:9" ht="13.5" thickTop="1">
      <c r="A40" s="142"/>
      <c r="B40" s="142" t="s">
        <v>90</v>
      </c>
      <c r="C40" s="142"/>
      <c r="D40" s="142"/>
      <c r="E40" s="136"/>
      <c r="F40" s="160"/>
      <c r="G40" s="136"/>
      <c r="H40" s="136"/>
      <c r="I40" s="136"/>
    </row>
    <row r="41" spans="1:9" ht="12.75">
      <c r="A41" s="136"/>
      <c r="B41" s="136" t="s">
        <v>179</v>
      </c>
      <c r="C41" s="136" t="s">
        <v>180</v>
      </c>
      <c r="D41" s="136"/>
      <c r="E41" s="136"/>
      <c r="F41" s="160"/>
      <c r="G41" s="136"/>
      <c r="H41" s="136"/>
      <c r="I41" s="136"/>
    </row>
    <row r="42" spans="1:9" ht="12.75">
      <c r="A42" s="136"/>
      <c r="B42" s="136"/>
      <c r="C42" s="136" t="s">
        <v>182</v>
      </c>
      <c r="D42" s="136"/>
      <c r="E42" s="136"/>
      <c r="F42" s="160"/>
      <c r="G42" s="136"/>
      <c r="H42" s="136"/>
      <c r="I42" s="136"/>
    </row>
    <row r="43" spans="1:9" ht="12.75">
      <c r="A43" s="136"/>
      <c r="B43" s="136"/>
      <c r="C43" s="136"/>
      <c r="D43" s="136"/>
      <c r="E43" s="136"/>
      <c r="F43" s="160"/>
      <c r="G43" s="136"/>
      <c r="H43" s="136"/>
      <c r="I43" s="136"/>
    </row>
    <row r="44" spans="1:9" ht="12.75">
      <c r="A44" s="136"/>
      <c r="B44" s="136"/>
      <c r="C44" s="136"/>
      <c r="D44" s="136"/>
      <c r="E44" s="136"/>
      <c r="F44" s="160"/>
      <c r="G44" s="136"/>
      <c r="H44" s="136"/>
      <c r="I44" s="136"/>
    </row>
    <row r="45" spans="1:9" ht="12.75">
      <c r="A45" s="126"/>
      <c r="B45" s="126"/>
      <c r="C45" s="126"/>
      <c r="D45" s="126"/>
      <c r="E45" s="126"/>
      <c r="F45" s="146"/>
      <c r="G45" s="126"/>
      <c r="H45" s="161"/>
      <c r="I45" s="126"/>
    </row>
    <row r="46" spans="1:9" ht="12.75">
      <c r="A46" s="126"/>
      <c r="B46" s="126"/>
      <c r="C46" s="126" t="s">
        <v>91</v>
      </c>
      <c r="D46" s="126"/>
      <c r="E46" s="126"/>
      <c r="F46" s="126"/>
      <c r="G46" s="126"/>
      <c r="H46" s="162" t="s">
        <v>92</v>
      </c>
      <c r="I46" s="126"/>
    </row>
    <row r="47" spans="1:9" ht="12.75">
      <c r="A47" s="126"/>
      <c r="B47" s="126"/>
      <c r="C47" s="126"/>
      <c r="D47" s="126"/>
      <c r="E47" s="126"/>
      <c r="F47" s="126"/>
      <c r="G47" s="126"/>
      <c r="H47" s="126"/>
      <c r="I47" s="126"/>
    </row>
    <row r="51" spans="4:8" ht="12.75">
      <c r="D51" s="108"/>
      <c r="E51" s="108"/>
      <c r="F51" s="108"/>
      <c r="G51" s="108"/>
      <c r="H51" s="108"/>
    </row>
    <row r="53" ht="12.75">
      <c r="C53" t="s">
        <v>181</v>
      </c>
    </row>
    <row r="54" ht="12.75">
      <c r="C54" t="s">
        <v>93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B76" sqref="B76"/>
    </sheetView>
  </sheetViews>
  <sheetFormatPr defaultColWidth="9.140625" defaultRowHeight="12.75"/>
  <cols>
    <col min="1" max="1" width="4.421875" style="0" customWidth="1"/>
    <col min="2" max="2" width="18.8515625" style="0" customWidth="1"/>
    <col min="3" max="3" width="17.28125" style="0" customWidth="1"/>
    <col min="4" max="4" width="7.28125" style="0" customWidth="1"/>
    <col min="5" max="5" width="7.00390625" style="0" customWidth="1"/>
    <col min="6" max="6" width="6.28125" style="0" customWidth="1"/>
    <col min="7" max="7" width="7.8515625" style="0" customWidth="1"/>
    <col min="8" max="8" width="6.00390625" style="0" customWidth="1"/>
    <col min="9" max="9" width="8.28125" style="0" customWidth="1"/>
    <col min="10" max="10" width="8.00390625" style="0" customWidth="1"/>
    <col min="11" max="11" width="6.57421875" style="0" customWidth="1"/>
    <col min="12" max="12" width="5.57421875" style="0" customWidth="1"/>
    <col min="13" max="13" width="10.57421875" style="0" customWidth="1"/>
  </cols>
  <sheetData>
    <row r="1" spans="1:13" ht="19.5" thickBot="1">
      <c r="A1" s="1" t="s">
        <v>112</v>
      </c>
      <c r="B1" s="2"/>
      <c r="C1" s="2"/>
      <c r="D1" s="2"/>
      <c r="E1" s="2"/>
      <c r="F1" s="2"/>
      <c r="G1" s="2"/>
      <c r="H1" s="5"/>
      <c r="I1" s="2"/>
      <c r="J1" s="23" t="s">
        <v>83</v>
      </c>
      <c r="K1" s="1"/>
      <c r="L1" s="2"/>
      <c r="M1" s="2"/>
    </row>
    <row r="2" spans="1:13" ht="7.5" customHeight="1" thickBot="1">
      <c r="A2" s="3"/>
      <c r="B2" s="4"/>
      <c r="C2" s="4"/>
      <c r="D2" s="4"/>
      <c r="E2" s="4"/>
      <c r="F2" s="4"/>
      <c r="G2" s="4"/>
      <c r="H2" s="22"/>
      <c r="I2" s="4"/>
      <c r="J2" s="4"/>
      <c r="K2" s="5"/>
      <c r="L2" s="4"/>
      <c r="M2" s="4"/>
    </row>
    <row r="3" spans="1:13" ht="12.75">
      <c r="A3" s="15" t="s">
        <v>1</v>
      </c>
      <c r="B3" s="16"/>
      <c r="C3" s="16"/>
      <c r="D3" s="24"/>
      <c r="E3" s="27" t="s">
        <v>81</v>
      </c>
      <c r="F3" s="25"/>
      <c r="G3" s="29" t="s">
        <v>79</v>
      </c>
      <c r="H3" s="30"/>
      <c r="I3" s="26" t="s">
        <v>82</v>
      </c>
      <c r="J3" s="26"/>
      <c r="K3" s="31" t="s">
        <v>80</v>
      </c>
      <c r="L3" s="28"/>
      <c r="M3" s="93" t="s">
        <v>77</v>
      </c>
    </row>
    <row r="4" spans="1:13" ht="13.5" thickBot="1">
      <c r="A4" s="17" t="s">
        <v>3</v>
      </c>
      <c r="B4" s="76" t="s">
        <v>4</v>
      </c>
      <c r="C4" s="32" t="s">
        <v>5</v>
      </c>
      <c r="D4" s="32"/>
      <c r="E4" s="38" t="s">
        <v>0</v>
      </c>
      <c r="F4" s="39" t="s">
        <v>78</v>
      </c>
      <c r="G4" s="40" t="s">
        <v>0</v>
      </c>
      <c r="H4" s="41" t="s">
        <v>78</v>
      </c>
      <c r="I4" s="42" t="s">
        <v>0</v>
      </c>
      <c r="J4" s="43" t="s">
        <v>78</v>
      </c>
      <c r="K4" s="44" t="s">
        <v>0</v>
      </c>
      <c r="L4" s="45" t="s">
        <v>78</v>
      </c>
      <c r="M4" s="94" t="s">
        <v>78</v>
      </c>
    </row>
    <row r="5" spans="1:13" ht="12.75">
      <c r="A5" s="236" t="s">
        <v>7</v>
      </c>
      <c r="B5" s="237" t="s">
        <v>113</v>
      </c>
      <c r="C5" s="238" t="s">
        <v>47</v>
      </c>
      <c r="D5" s="69" t="s">
        <v>184</v>
      </c>
      <c r="E5" s="46">
        <v>6.41</v>
      </c>
      <c r="F5" s="47">
        <f aca="true" t="shared" si="0" ref="F5:F16">IF(E5&lt;6.8,E5*-10+125,E5*-5+91)</f>
        <v>60.900000000000006</v>
      </c>
      <c r="G5" s="48">
        <v>11.6</v>
      </c>
      <c r="H5" s="49">
        <f aca="true" t="shared" si="1" ref="H5:H16">IF(G5&lt;14.7,G5*-10+188,G5*-5+114)</f>
        <v>72</v>
      </c>
      <c r="I5" s="50">
        <v>3.05</v>
      </c>
      <c r="J5" s="51">
        <f aca="true" t="shared" si="2" ref="J5:J20">I5*10</f>
        <v>30.5</v>
      </c>
      <c r="K5" s="52">
        <v>160</v>
      </c>
      <c r="L5" s="53">
        <f aca="true" t="shared" si="3" ref="L5:L16">0.5*K5-41.5</f>
        <v>38.5</v>
      </c>
      <c r="M5" s="95">
        <f aca="true" t="shared" si="4" ref="M5:M20">F5+H5+J5+L5</f>
        <v>201.9</v>
      </c>
    </row>
    <row r="6" spans="1:13" ht="12.75">
      <c r="A6" s="239" t="s">
        <v>11</v>
      </c>
      <c r="B6" s="240" t="s">
        <v>109</v>
      </c>
      <c r="C6" s="225" t="s">
        <v>47</v>
      </c>
      <c r="D6" s="72" t="s">
        <v>184</v>
      </c>
      <c r="E6" s="54">
        <v>6.73</v>
      </c>
      <c r="F6" s="55">
        <f t="shared" si="0"/>
        <v>57.69999999999999</v>
      </c>
      <c r="G6" s="56">
        <v>12.2</v>
      </c>
      <c r="H6" s="57">
        <f t="shared" si="1"/>
        <v>66</v>
      </c>
      <c r="I6" s="58">
        <v>3.9</v>
      </c>
      <c r="J6" s="59">
        <f t="shared" si="2"/>
        <v>39</v>
      </c>
      <c r="K6" s="60">
        <v>153</v>
      </c>
      <c r="L6" s="61">
        <f t="shared" si="3"/>
        <v>35</v>
      </c>
      <c r="M6" s="96">
        <f t="shared" si="4"/>
        <v>197.7</v>
      </c>
    </row>
    <row r="7" spans="1:13" ht="12.75">
      <c r="A7" s="70" t="s">
        <v>12</v>
      </c>
      <c r="B7" s="187" t="s">
        <v>114</v>
      </c>
      <c r="C7" s="71" t="s">
        <v>9</v>
      </c>
      <c r="D7" s="72"/>
      <c r="E7" s="54">
        <v>9.41</v>
      </c>
      <c r="F7" s="55">
        <f t="shared" si="0"/>
        <v>43.95</v>
      </c>
      <c r="G7" s="56">
        <v>11.3</v>
      </c>
      <c r="H7" s="57">
        <f t="shared" si="1"/>
        <v>75</v>
      </c>
      <c r="I7" s="58">
        <v>3.9</v>
      </c>
      <c r="J7" s="59">
        <f t="shared" si="2"/>
        <v>39</v>
      </c>
      <c r="K7" s="60">
        <v>160</v>
      </c>
      <c r="L7" s="61">
        <f t="shared" si="3"/>
        <v>38.5</v>
      </c>
      <c r="M7" s="96">
        <f t="shared" si="4"/>
        <v>196.45</v>
      </c>
    </row>
    <row r="8" spans="1:13" ht="12.75">
      <c r="A8" s="70" t="s">
        <v>14</v>
      </c>
      <c r="B8" s="187" t="s">
        <v>115</v>
      </c>
      <c r="C8" s="189" t="s">
        <v>9</v>
      </c>
      <c r="D8" s="72"/>
      <c r="E8" s="54">
        <v>10.72</v>
      </c>
      <c r="F8" s="55">
        <f t="shared" si="0"/>
        <v>37.4</v>
      </c>
      <c r="G8" s="56">
        <v>11.5</v>
      </c>
      <c r="H8" s="57">
        <f t="shared" si="1"/>
        <v>73</v>
      </c>
      <c r="I8" s="58">
        <v>3.7</v>
      </c>
      <c r="J8" s="59">
        <f t="shared" si="2"/>
        <v>37</v>
      </c>
      <c r="K8" s="60">
        <v>170</v>
      </c>
      <c r="L8" s="61">
        <f t="shared" si="3"/>
        <v>43.5</v>
      </c>
      <c r="M8" s="96">
        <f t="shared" si="4"/>
        <v>190.9</v>
      </c>
    </row>
    <row r="9" spans="1:13" s="6" customFormat="1" ht="12.75">
      <c r="A9" s="70" t="s">
        <v>17</v>
      </c>
      <c r="B9" s="245" t="s">
        <v>116</v>
      </c>
      <c r="C9" s="189" t="s">
        <v>117</v>
      </c>
      <c r="D9" s="72"/>
      <c r="E9" s="54">
        <v>7.15</v>
      </c>
      <c r="F9" s="55">
        <f t="shared" si="0"/>
        <v>55.25</v>
      </c>
      <c r="G9" s="56">
        <v>12.4</v>
      </c>
      <c r="H9" s="57">
        <f t="shared" si="1"/>
        <v>64</v>
      </c>
      <c r="I9" s="58">
        <v>3.6</v>
      </c>
      <c r="J9" s="59">
        <f t="shared" si="2"/>
        <v>36</v>
      </c>
      <c r="K9" s="60">
        <v>146</v>
      </c>
      <c r="L9" s="61">
        <f t="shared" si="3"/>
        <v>31.5</v>
      </c>
      <c r="M9" s="96">
        <f t="shared" si="4"/>
        <v>186.75</v>
      </c>
    </row>
    <row r="10" spans="1:13" ht="12.75">
      <c r="A10" s="70" t="s">
        <v>18</v>
      </c>
      <c r="B10" s="187" t="s">
        <v>118</v>
      </c>
      <c r="C10" s="71" t="s">
        <v>9</v>
      </c>
      <c r="D10" s="72"/>
      <c r="E10" s="54">
        <v>8.01</v>
      </c>
      <c r="F10" s="55">
        <f t="shared" si="0"/>
        <v>50.95</v>
      </c>
      <c r="G10" s="56">
        <v>12.7</v>
      </c>
      <c r="H10" s="57">
        <f t="shared" si="1"/>
        <v>61</v>
      </c>
      <c r="I10" s="58">
        <v>3.5</v>
      </c>
      <c r="J10" s="59">
        <f t="shared" si="2"/>
        <v>35</v>
      </c>
      <c r="K10" s="60">
        <v>148</v>
      </c>
      <c r="L10" s="61">
        <f t="shared" si="3"/>
        <v>32.5</v>
      </c>
      <c r="M10" s="96">
        <f t="shared" si="4"/>
        <v>179.45</v>
      </c>
    </row>
    <row r="11" spans="1:13" ht="12.75">
      <c r="A11" s="70" t="s">
        <v>19</v>
      </c>
      <c r="B11" s="187" t="s">
        <v>119</v>
      </c>
      <c r="C11" s="71" t="s">
        <v>9</v>
      </c>
      <c r="D11" s="72"/>
      <c r="E11" s="54">
        <v>11.56</v>
      </c>
      <c r="F11" s="55">
        <f t="shared" si="0"/>
        <v>33.199999999999996</v>
      </c>
      <c r="G11" s="56">
        <v>11.4</v>
      </c>
      <c r="H11" s="57">
        <f t="shared" si="1"/>
        <v>74</v>
      </c>
      <c r="I11" s="58">
        <v>2.8</v>
      </c>
      <c r="J11" s="59">
        <f t="shared" si="2"/>
        <v>28</v>
      </c>
      <c r="K11" s="60">
        <v>164</v>
      </c>
      <c r="L11" s="61">
        <f t="shared" si="3"/>
        <v>40.5</v>
      </c>
      <c r="M11" s="96">
        <f t="shared" si="4"/>
        <v>175.7</v>
      </c>
    </row>
    <row r="12" spans="1:13" ht="12.75">
      <c r="A12" s="70" t="s">
        <v>21</v>
      </c>
      <c r="B12" s="187" t="s">
        <v>120</v>
      </c>
      <c r="C12" s="71" t="s">
        <v>9</v>
      </c>
      <c r="D12" s="72"/>
      <c r="E12" s="54">
        <v>8.13</v>
      </c>
      <c r="F12" s="55">
        <f t="shared" si="0"/>
        <v>50.349999999999994</v>
      </c>
      <c r="G12" s="56">
        <v>12.2</v>
      </c>
      <c r="H12" s="57">
        <f t="shared" si="1"/>
        <v>66</v>
      </c>
      <c r="I12" s="58">
        <v>2.9</v>
      </c>
      <c r="J12" s="59">
        <f t="shared" si="2"/>
        <v>29</v>
      </c>
      <c r="K12" s="60">
        <v>117</v>
      </c>
      <c r="L12" s="61">
        <f t="shared" si="3"/>
        <v>17</v>
      </c>
      <c r="M12" s="96">
        <f t="shared" si="4"/>
        <v>162.35</v>
      </c>
    </row>
    <row r="13" spans="1:13" ht="12.75">
      <c r="A13" s="70" t="s">
        <v>23</v>
      </c>
      <c r="B13" s="187" t="s">
        <v>121</v>
      </c>
      <c r="C13" s="71" t="s">
        <v>20</v>
      </c>
      <c r="D13" s="72"/>
      <c r="E13" s="54">
        <v>14.37</v>
      </c>
      <c r="F13" s="55">
        <f t="shared" si="0"/>
        <v>19.150000000000006</v>
      </c>
      <c r="G13" s="56">
        <v>11.8</v>
      </c>
      <c r="H13" s="57">
        <f t="shared" si="1"/>
        <v>70</v>
      </c>
      <c r="I13" s="58">
        <v>3.3</v>
      </c>
      <c r="J13" s="59">
        <f t="shared" si="2"/>
        <v>33</v>
      </c>
      <c r="K13" s="60">
        <v>153</v>
      </c>
      <c r="L13" s="61">
        <f t="shared" si="3"/>
        <v>35</v>
      </c>
      <c r="M13" s="96">
        <f t="shared" si="4"/>
        <v>157.15</v>
      </c>
    </row>
    <row r="14" spans="1:13" ht="12.75">
      <c r="A14" s="70" t="s">
        <v>25</v>
      </c>
      <c r="B14" s="187" t="s">
        <v>122</v>
      </c>
      <c r="C14" s="189" t="s">
        <v>20</v>
      </c>
      <c r="D14" s="72"/>
      <c r="E14" s="54">
        <v>0</v>
      </c>
      <c r="F14" s="55">
        <v>0</v>
      </c>
      <c r="G14" s="56">
        <v>12.4</v>
      </c>
      <c r="H14" s="57">
        <f t="shared" si="1"/>
        <v>64</v>
      </c>
      <c r="I14" s="58">
        <v>3.6</v>
      </c>
      <c r="J14" s="59">
        <f t="shared" si="2"/>
        <v>36</v>
      </c>
      <c r="K14" s="60">
        <v>125</v>
      </c>
      <c r="L14" s="61">
        <f t="shared" si="3"/>
        <v>21</v>
      </c>
      <c r="M14" s="96">
        <f t="shared" si="4"/>
        <v>121</v>
      </c>
    </row>
    <row r="15" spans="1:13" ht="12.75">
      <c r="A15" s="70" t="s">
        <v>26</v>
      </c>
      <c r="B15" s="187" t="s">
        <v>123</v>
      </c>
      <c r="C15" s="71" t="s">
        <v>20</v>
      </c>
      <c r="D15" s="72"/>
      <c r="E15" s="54">
        <v>12.38</v>
      </c>
      <c r="F15" s="55">
        <f t="shared" si="0"/>
        <v>29.099999999999994</v>
      </c>
      <c r="G15" s="56">
        <v>15.6</v>
      </c>
      <c r="H15" s="57">
        <f t="shared" si="1"/>
        <v>36</v>
      </c>
      <c r="I15" s="58">
        <v>3.2</v>
      </c>
      <c r="J15" s="59">
        <f t="shared" si="2"/>
        <v>32</v>
      </c>
      <c r="K15" s="60">
        <v>130</v>
      </c>
      <c r="L15" s="61">
        <f t="shared" si="3"/>
        <v>23.5</v>
      </c>
      <c r="M15" s="96">
        <f t="shared" si="4"/>
        <v>120.6</v>
      </c>
    </row>
    <row r="16" spans="1:13" ht="12.75">
      <c r="A16" s="190" t="s">
        <v>27</v>
      </c>
      <c r="B16" s="187" t="s">
        <v>124</v>
      </c>
      <c r="C16" s="189" t="s">
        <v>125</v>
      </c>
      <c r="D16" s="72"/>
      <c r="E16" s="54">
        <v>12.31</v>
      </c>
      <c r="F16" s="55">
        <f t="shared" si="0"/>
        <v>29.449999999999996</v>
      </c>
      <c r="G16" s="56">
        <v>16</v>
      </c>
      <c r="H16" s="57">
        <f t="shared" si="1"/>
        <v>34</v>
      </c>
      <c r="I16" s="58">
        <v>2.4</v>
      </c>
      <c r="J16" s="59">
        <f t="shared" si="2"/>
        <v>24</v>
      </c>
      <c r="K16" s="60">
        <v>138</v>
      </c>
      <c r="L16" s="61">
        <f t="shared" si="3"/>
        <v>27.5</v>
      </c>
      <c r="M16" s="96">
        <f t="shared" si="4"/>
        <v>114.94999999999999</v>
      </c>
    </row>
    <row r="17" spans="1:13" ht="12.75">
      <c r="A17" s="190" t="s">
        <v>28</v>
      </c>
      <c r="B17" s="187"/>
      <c r="C17" s="71"/>
      <c r="D17" s="72"/>
      <c r="E17" s="54"/>
      <c r="F17" s="55"/>
      <c r="G17" s="56"/>
      <c r="H17" s="57"/>
      <c r="I17" s="58"/>
      <c r="J17" s="59">
        <f t="shared" si="2"/>
        <v>0</v>
      </c>
      <c r="K17" s="60"/>
      <c r="L17" s="61"/>
      <c r="M17" s="96">
        <f t="shared" si="4"/>
        <v>0</v>
      </c>
    </row>
    <row r="18" spans="1:13" ht="12.75">
      <c r="A18" s="190" t="s">
        <v>29</v>
      </c>
      <c r="B18" s="187"/>
      <c r="C18" s="71"/>
      <c r="D18" s="72"/>
      <c r="E18" s="54"/>
      <c r="F18" s="55"/>
      <c r="G18" s="56"/>
      <c r="H18" s="57"/>
      <c r="I18" s="58"/>
      <c r="J18" s="59">
        <f t="shared" si="2"/>
        <v>0</v>
      </c>
      <c r="K18" s="60"/>
      <c r="L18" s="61"/>
      <c r="M18" s="96">
        <f t="shared" si="4"/>
        <v>0</v>
      </c>
    </row>
    <row r="19" spans="1:13" ht="12.75">
      <c r="A19" s="190" t="s">
        <v>32</v>
      </c>
      <c r="B19" s="187"/>
      <c r="C19" s="189"/>
      <c r="D19" s="72"/>
      <c r="E19" s="54"/>
      <c r="F19" s="55"/>
      <c r="G19" s="56"/>
      <c r="H19" s="57"/>
      <c r="I19" s="58"/>
      <c r="J19" s="59">
        <f t="shared" si="2"/>
        <v>0</v>
      </c>
      <c r="K19" s="60"/>
      <c r="L19" s="61"/>
      <c r="M19" s="96">
        <f t="shared" si="4"/>
        <v>0</v>
      </c>
    </row>
    <row r="20" spans="1:13" ht="13.5" thickBot="1">
      <c r="A20" s="191" t="s">
        <v>33</v>
      </c>
      <c r="B20" s="19"/>
      <c r="C20" s="74"/>
      <c r="D20" s="75"/>
      <c r="E20" s="62"/>
      <c r="F20" s="65"/>
      <c r="G20" s="19"/>
      <c r="H20" s="63"/>
      <c r="I20" s="64"/>
      <c r="J20" s="65">
        <f t="shared" si="2"/>
        <v>0</v>
      </c>
      <c r="K20" s="66"/>
      <c r="L20" s="67"/>
      <c r="M20" s="97">
        <f t="shared" si="4"/>
        <v>0</v>
      </c>
    </row>
    <row r="21" spans="1:13" ht="6" customHeight="1" thickBot="1">
      <c r="A21" s="7"/>
      <c r="B21" s="6"/>
      <c r="C21" s="6"/>
      <c r="D21" s="6"/>
      <c r="E21" s="6"/>
      <c r="F21" s="13"/>
      <c r="G21" s="6"/>
      <c r="H21" s="13"/>
      <c r="I21" s="6"/>
      <c r="J21" s="11"/>
      <c r="K21" s="6"/>
      <c r="L21" s="11"/>
      <c r="M21" s="12"/>
    </row>
    <row r="22" spans="1:13" ht="13.5" thickBot="1">
      <c r="A22" s="77" t="s">
        <v>40</v>
      </c>
      <c r="B22" s="78"/>
      <c r="C22" s="78"/>
      <c r="D22" s="78"/>
      <c r="E22" s="81" t="s">
        <v>81</v>
      </c>
      <c r="F22" s="82"/>
      <c r="G22" s="83" t="s">
        <v>79</v>
      </c>
      <c r="H22" s="84"/>
      <c r="I22" s="85" t="s">
        <v>82</v>
      </c>
      <c r="J22" s="85"/>
      <c r="K22" s="86" t="s">
        <v>80</v>
      </c>
      <c r="L22" s="87"/>
      <c r="M22" s="98" t="s">
        <v>77</v>
      </c>
    </row>
    <row r="23" spans="1:13" ht="12.75">
      <c r="A23" s="88" t="s">
        <v>7</v>
      </c>
      <c r="B23" s="18" t="s">
        <v>8</v>
      </c>
      <c r="C23" s="71" t="s">
        <v>9</v>
      </c>
      <c r="D23" s="188"/>
      <c r="E23" s="46">
        <v>3.8</v>
      </c>
      <c r="F23" s="47">
        <f aca="true" t="shared" si="5" ref="F23:F37">IF(E23&lt;6.8,E23*-10+125,E23*-5+91)</f>
        <v>87</v>
      </c>
      <c r="G23" s="48">
        <v>10.2</v>
      </c>
      <c r="H23" s="49">
        <f aca="true" t="shared" si="6" ref="H23:H37">IF(G23&lt;14.7,G23*-10+188,G23*-5+114)</f>
        <v>86</v>
      </c>
      <c r="I23" s="21">
        <v>5.9</v>
      </c>
      <c r="J23" s="47">
        <f aca="true" t="shared" si="7" ref="J23:J37">I23*10</f>
        <v>59</v>
      </c>
      <c r="K23" s="48">
        <v>200</v>
      </c>
      <c r="L23" s="53">
        <f aca="true" t="shared" si="8" ref="L23:L37">0.5*K23-41.5</f>
        <v>58.5</v>
      </c>
      <c r="M23" s="95">
        <f aca="true" t="shared" si="9" ref="M23:M41">F23+H23+J23+L23</f>
        <v>290.5</v>
      </c>
    </row>
    <row r="24" spans="1:13" ht="12.75">
      <c r="A24" s="70" t="s">
        <v>11</v>
      </c>
      <c r="B24" s="18" t="s">
        <v>126</v>
      </c>
      <c r="C24" s="71" t="s">
        <v>125</v>
      </c>
      <c r="D24" s="189"/>
      <c r="E24" s="54">
        <v>3.96</v>
      </c>
      <c r="F24" s="55">
        <f t="shared" si="5"/>
        <v>85.4</v>
      </c>
      <c r="G24" s="56">
        <v>11.1</v>
      </c>
      <c r="H24" s="57">
        <f t="shared" si="6"/>
        <v>77</v>
      </c>
      <c r="I24" s="71">
        <v>4.95</v>
      </c>
      <c r="J24" s="55">
        <f t="shared" si="7"/>
        <v>49.5</v>
      </c>
      <c r="K24" s="56">
        <v>190</v>
      </c>
      <c r="L24" s="61">
        <f t="shared" si="8"/>
        <v>53.5</v>
      </c>
      <c r="M24" s="96">
        <f t="shared" si="9"/>
        <v>265.4</v>
      </c>
    </row>
    <row r="25" spans="1:13" ht="12.75">
      <c r="A25" s="70" t="s">
        <v>12</v>
      </c>
      <c r="B25" s="187" t="s">
        <v>108</v>
      </c>
      <c r="C25" s="71" t="s">
        <v>9</v>
      </c>
      <c r="D25" s="71"/>
      <c r="E25" s="54">
        <v>5.68</v>
      </c>
      <c r="F25" s="55">
        <f t="shared" si="5"/>
        <v>68.2</v>
      </c>
      <c r="G25" s="56">
        <v>11</v>
      </c>
      <c r="H25" s="57">
        <f t="shared" si="6"/>
        <v>78</v>
      </c>
      <c r="I25" s="71">
        <v>4.65</v>
      </c>
      <c r="J25" s="55">
        <f t="shared" si="7"/>
        <v>46.5</v>
      </c>
      <c r="K25" s="56">
        <v>200</v>
      </c>
      <c r="L25" s="61">
        <f t="shared" si="8"/>
        <v>58.5</v>
      </c>
      <c r="M25" s="96">
        <f t="shared" si="9"/>
        <v>251.2</v>
      </c>
    </row>
    <row r="26" spans="1:13" ht="12.75">
      <c r="A26" s="70" t="s">
        <v>14</v>
      </c>
      <c r="B26" s="245" t="s">
        <v>106</v>
      </c>
      <c r="C26" s="71" t="s">
        <v>10</v>
      </c>
      <c r="D26" s="189"/>
      <c r="E26" s="54">
        <v>8.06</v>
      </c>
      <c r="F26" s="55">
        <f t="shared" si="5"/>
        <v>50.699999999999996</v>
      </c>
      <c r="G26" s="56">
        <v>11</v>
      </c>
      <c r="H26" s="57">
        <f t="shared" si="6"/>
        <v>78</v>
      </c>
      <c r="I26" s="71">
        <v>6.05</v>
      </c>
      <c r="J26" s="55">
        <f t="shared" si="7"/>
        <v>60.5</v>
      </c>
      <c r="K26" s="56">
        <v>194</v>
      </c>
      <c r="L26" s="61">
        <f t="shared" si="8"/>
        <v>55.5</v>
      </c>
      <c r="M26" s="96">
        <f t="shared" si="9"/>
        <v>244.7</v>
      </c>
    </row>
    <row r="27" spans="1:13" s="6" customFormat="1" ht="12.75">
      <c r="A27" s="70" t="s">
        <v>17</v>
      </c>
      <c r="B27" s="246" t="s">
        <v>110</v>
      </c>
      <c r="C27" s="71" t="s">
        <v>47</v>
      </c>
      <c r="D27" s="189"/>
      <c r="E27" s="54">
        <v>5.59</v>
      </c>
      <c r="F27" s="55">
        <f t="shared" si="5"/>
        <v>69.1</v>
      </c>
      <c r="G27" s="56">
        <v>10.8</v>
      </c>
      <c r="H27" s="57">
        <f t="shared" si="6"/>
        <v>80</v>
      </c>
      <c r="I27" s="71">
        <v>4.2</v>
      </c>
      <c r="J27" s="55">
        <f t="shared" si="7"/>
        <v>42</v>
      </c>
      <c r="K27" s="56">
        <v>185</v>
      </c>
      <c r="L27" s="61">
        <f t="shared" si="8"/>
        <v>51</v>
      </c>
      <c r="M27" s="96">
        <f t="shared" si="9"/>
        <v>242.1</v>
      </c>
    </row>
    <row r="28" spans="1:13" ht="12.75">
      <c r="A28" s="70" t="s">
        <v>18</v>
      </c>
      <c r="B28" s="196" t="s">
        <v>127</v>
      </c>
      <c r="C28" s="197" t="s">
        <v>9</v>
      </c>
      <c r="D28" s="189"/>
      <c r="E28" s="54">
        <v>5.72</v>
      </c>
      <c r="F28" s="55">
        <f t="shared" si="5"/>
        <v>67.80000000000001</v>
      </c>
      <c r="G28" s="56">
        <v>11.5</v>
      </c>
      <c r="H28" s="57">
        <f t="shared" si="6"/>
        <v>73</v>
      </c>
      <c r="I28" s="71">
        <v>4.7</v>
      </c>
      <c r="J28" s="55">
        <f t="shared" si="7"/>
        <v>47</v>
      </c>
      <c r="K28" s="56">
        <v>180</v>
      </c>
      <c r="L28" s="61">
        <f t="shared" si="8"/>
        <v>48.5</v>
      </c>
      <c r="M28" s="96">
        <f t="shared" si="9"/>
        <v>236.3</v>
      </c>
    </row>
    <row r="29" spans="1:13" ht="12.75">
      <c r="A29" s="70" t="s">
        <v>19</v>
      </c>
      <c r="B29" s="246" t="s">
        <v>128</v>
      </c>
      <c r="C29" s="71" t="s">
        <v>47</v>
      </c>
      <c r="D29" s="71"/>
      <c r="E29" s="54">
        <v>7.19</v>
      </c>
      <c r="F29" s="55">
        <f t="shared" si="5"/>
        <v>55.05</v>
      </c>
      <c r="G29" s="56">
        <v>11.5</v>
      </c>
      <c r="H29" s="57">
        <f t="shared" si="6"/>
        <v>73</v>
      </c>
      <c r="I29" s="71">
        <v>6.1</v>
      </c>
      <c r="J29" s="55">
        <f t="shared" si="7"/>
        <v>61</v>
      </c>
      <c r="K29" s="56">
        <v>173</v>
      </c>
      <c r="L29" s="61">
        <f t="shared" si="8"/>
        <v>45</v>
      </c>
      <c r="M29" s="96">
        <f t="shared" si="9"/>
        <v>234.05</v>
      </c>
    </row>
    <row r="30" spans="1:13" ht="12.75">
      <c r="A30" s="70" t="s">
        <v>21</v>
      </c>
      <c r="B30" s="18" t="s">
        <v>22</v>
      </c>
      <c r="C30" s="71" t="s">
        <v>9</v>
      </c>
      <c r="D30" s="71"/>
      <c r="E30" s="54">
        <v>7.19</v>
      </c>
      <c r="F30" s="55">
        <f t="shared" si="5"/>
        <v>55.05</v>
      </c>
      <c r="G30" s="56">
        <v>10.7</v>
      </c>
      <c r="H30" s="57">
        <f t="shared" si="6"/>
        <v>81</v>
      </c>
      <c r="I30" s="71">
        <v>4.35</v>
      </c>
      <c r="J30" s="55">
        <f t="shared" si="7"/>
        <v>43.5</v>
      </c>
      <c r="K30" s="56">
        <v>182</v>
      </c>
      <c r="L30" s="61">
        <f t="shared" si="8"/>
        <v>49.5</v>
      </c>
      <c r="M30" s="96">
        <f t="shared" si="9"/>
        <v>229.05</v>
      </c>
    </row>
    <row r="31" spans="1:13" ht="12.75">
      <c r="A31" s="70" t="s">
        <v>23</v>
      </c>
      <c r="B31" s="18" t="s">
        <v>107</v>
      </c>
      <c r="C31" s="71" t="s">
        <v>20</v>
      </c>
      <c r="D31" s="71"/>
      <c r="E31" s="54">
        <v>10.18</v>
      </c>
      <c r="F31" s="55">
        <f t="shared" si="5"/>
        <v>40.1</v>
      </c>
      <c r="G31" s="56">
        <v>11.2</v>
      </c>
      <c r="H31" s="57">
        <f t="shared" si="6"/>
        <v>76</v>
      </c>
      <c r="I31" s="71">
        <v>3.85</v>
      </c>
      <c r="J31" s="55">
        <f t="shared" si="7"/>
        <v>38.5</v>
      </c>
      <c r="K31" s="56">
        <v>220</v>
      </c>
      <c r="L31" s="61">
        <f t="shared" si="8"/>
        <v>68.5</v>
      </c>
      <c r="M31" s="96">
        <f t="shared" si="9"/>
        <v>223.1</v>
      </c>
    </row>
    <row r="32" spans="1:13" ht="12.75">
      <c r="A32" s="70" t="s">
        <v>25</v>
      </c>
      <c r="B32" s="18" t="s">
        <v>129</v>
      </c>
      <c r="C32" s="71" t="s">
        <v>20</v>
      </c>
      <c r="D32" s="71"/>
      <c r="E32" s="54">
        <v>6.62</v>
      </c>
      <c r="F32" s="55">
        <f t="shared" si="5"/>
        <v>58.8</v>
      </c>
      <c r="G32" s="56">
        <v>13</v>
      </c>
      <c r="H32" s="57">
        <f t="shared" si="6"/>
        <v>58</v>
      </c>
      <c r="I32" s="71">
        <v>5.75</v>
      </c>
      <c r="J32" s="55">
        <f t="shared" si="7"/>
        <v>57.5</v>
      </c>
      <c r="K32" s="56">
        <v>159</v>
      </c>
      <c r="L32" s="61">
        <f t="shared" si="8"/>
        <v>38</v>
      </c>
      <c r="M32" s="96">
        <f t="shared" si="9"/>
        <v>212.3</v>
      </c>
    </row>
    <row r="33" spans="1:13" ht="12.75">
      <c r="A33" s="70" t="s">
        <v>26</v>
      </c>
      <c r="B33" s="187" t="s">
        <v>111</v>
      </c>
      <c r="C33" s="189" t="s">
        <v>20</v>
      </c>
      <c r="D33" s="189"/>
      <c r="E33" s="54">
        <v>7.19</v>
      </c>
      <c r="F33" s="55">
        <f t="shared" si="5"/>
        <v>55.05</v>
      </c>
      <c r="G33" s="56">
        <v>12.2</v>
      </c>
      <c r="H33" s="57">
        <f t="shared" si="6"/>
        <v>66</v>
      </c>
      <c r="I33" s="71">
        <v>4.7</v>
      </c>
      <c r="J33" s="55">
        <f t="shared" si="7"/>
        <v>47</v>
      </c>
      <c r="K33" s="56">
        <v>167</v>
      </c>
      <c r="L33" s="61">
        <f t="shared" si="8"/>
        <v>42</v>
      </c>
      <c r="M33" s="96">
        <f t="shared" si="9"/>
        <v>210.05</v>
      </c>
    </row>
    <row r="34" spans="1:13" ht="12.75">
      <c r="A34" s="70" t="s">
        <v>27</v>
      </c>
      <c r="B34" s="246" t="s">
        <v>130</v>
      </c>
      <c r="C34" s="71" t="s">
        <v>47</v>
      </c>
      <c r="D34" s="71"/>
      <c r="E34" s="54">
        <v>7.68</v>
      </c>
      <c r="F34" s="55">
        <f t="shared" si="5"/>
        <v>52.6</v>
      </c>
      <c r="G34" s="56">
        <v>11.3</v>
      </c>
      <c r="H34" s="57">
        <f t="shared" si="6"/>
        <v>75</v>
      </c>
      <c r="I34" s="71">
        <v>5.95</v>
      </c>
      <c r="J34" s="55">
        <f t="shared" si="7"/>
        <v>59.5</v>
      </c>
      <c r="K34" s="56">
        <v>163</v>
      </c>
      <c r="L34" s="61">
        <f t="shared" si="8"/>
        <v>40</v>
      </c>
      <c r="M34" s="96">
        <f t="shared" si="9"/>
        <v>227.1</v>
      </c>
    </row>
    <row r="35" spans="1:13" ht="12.75">
      <c r="A35" s="70" t="s">
        <v>28</v>
      </c>
      <c r="B35" s="187" t="s">
        <v>30</v>
      </c>
      <c r="C35" s="189" t="s">
        <v>20</v>
      </c>
      <c r="D35" s="71"/>
      <c r="E35" s="54">
        <v>7.4</v>
      </c>
      <c r="F35" s="55">
        <f t="shared" si="5"/>
        <v>54</v>
      </c>
      <c r="G35" s="56">
        <v>11.4</v>
      </c>
      <c r="H35" s="57">
        <f t="shared" si="6"/>
        <v>74</v>
      </c>
      <c r="I35" s="71">
        <v>4.55</v>
      </c>
      <c r="J35" s="55">
        <f t="shared" si="7"/>
        <v>45.5</v>
      </c>
      <c r="K35" s="56">
        <v>140</v>
      </c>
      <c r="L35" s="61">
        <f t="shared" si="8"/>
        <v>28.5</v>
      </c>
      <c r="M35" s="96">
        <f t="shared" si="9"/>
        <v>202</v>
      </c>
    </row>
    <row r="36" spans="1:13" ht="12.75">
      <c r="A36" s="70" t="s">
        <v>29</v>
      </c>
      <c r="B36" s="18" t="s">
        <v>131</v>
      </c>
      <c r="C36" s="71" t="s">
        <v>20</v>
      </c>
      <c r="D36" s="189"/>
      <c r="E36" s="54">
        <v>9.5</v>
      </c>
      <c r="F36" s="55">
        <f t="shared" si="5"/>
        <v>43.5</v>
      </c>
      <c r="G36" s="56">
        <v>13.6</v>
      </c>
      <c r="H36" s="57">
        <f t="shared" si="6"/>
        <v>52</v>
      </c>
      <c r="I36" s="71">
        <v>5.8</v>
      </c>
      <c r="J36" s="55">
        <f t="shared" si="7"/>
        <v>58</v>
      </c>
      <c r="K36" s="56">
        <v>150</v>
      </c>
      <c r="L36" s="61">
        <f t="shared" si="8"/>
        <v>33.5</v>
      </c>
      <c r="M36" s="96">
        <f t="shared" si="9"/>
        <v>187</v>
      </c>
    </row>
    <row r="37" spans="1:13" ht="12.75">
      <c r="A37" s="70" t="s">
        <v>32</v>
      </c>
      <c r="B37" s="18" t="s">
        <v>37</v>
      </c>
      <c r="C37" s="71" t="s">
        <v>20</v>
      </c>
      <c r="D37" s="71"/>
      <c r="E37" s="54">
        <v>12.35</v>
      </c>
      <c r="F37" s="55">
        <f t="shared" si="5"/>
        <v>29.25</v>
      </c>
      <c r="G37" s="56">
        <v>14.1</v>
      </c>
      <c r="H37" s="57">
        <f t="shared" si="6"/>
        <v>47</v>
      </c>
      <c r="I37" s="71">
        <v>4</v>
      </c>
      <c r="J37" s="55">
        <f t="shared" si="7"/>
        <v>40</v>
      </c>
      <c r="K37" s="56">
        <v>117</v>
      </c>
      <c r="L37" s="61">
        <f t="shared" si="8"/>
        <v>17</v>
      </c>
      <c r="M37" s="96">
        <f t="shared" si="9"/>
        <v>133.25</v>
      </c>
    </row>
    <row r="38" spans="1:13" ht="12.75">
      <c r="A38" s="70" t="s">
        <v>33</v>
      </c>
      <c r="B38" s="187"/>
      <c r="C38" s="189"/>
      <c r="D38" s="71"/>
      <c r="E38" s="54"/>
      <c r="F38" s="55"/>
      <c r="G38" s="56"/>
      <c r="H38" s="57"/>
      <c r="I38" s="71"/>
      <c r="J38" s="55"/>
      <c r="K38" s="56"/>
      <c r="L38" s="61"/>
      <c r="M38" s="96">
        <f t="shared" si="9"/>
        <v>0</v>
      </c>
    </row>
    <row r="39" spans="1:13" ht="12.75">
      <c r="A39" s="70" t="s">
        <v>35</v>
      </c>
      <c r="B39" s="187"/>
      <c r="C39" s="189"/>
      <c r="D39" s="71"/>
      <c r="E39" s="54"/>
      <c r="F39" s="55"/>
      <c r="G39" s="56"/>
      <c r="H39" s="57"/>
      <c r="I39" s="71"/>
      <c r="J39" s="55"/>
      <c r="K39" s="56"/>
      <c r="L39" s="61"/>
      <c r="M39" s="96">
        <f t="shared" si="9"/>
        <v>0</v>
      </c>
    </row>
    <row r="40" spans="1:13" ht="12.75">
      <c r="A40" s="70" t="s">
        <v>36</v>
      </c>
      <c r="B40" s="18"/>
      <c r="C40" s="71"/>
      <c r="D40" s="71"/>
      <c r="E40" s="54"/>
      <c r="F40" s="55"/>
      <c r="G40" s="56"/>
      <c r="H40" s="57"/>
      <c r="I40" s="71"/>
      <c r="J40" s="55"/>
      <c r="K40" s="56"/>
      <c r="L40" s="61"/>
      <c r="M40" s="96">
        <f t="shared" si="9"/>
        <v>0</v>
      </c>
    </row>
    <row r="41" spans="1:13" ht="13.5" thickBot="1">
      <c r="A41" s="73" t="s">
        <v>38</v>
      </c>
      <c r="B41" s="194"/>
      <c r="C41" s="195"/>
      <c r="D41" s="74"/>
      <c r="E41" s="62"/>
      <c r="F41" s="90"/>
      <c r="G41" s="91"/>
      <c r="H41" s="92"/>
      <c r="I41" s="74"/>
      <c r="J41" s="90"/>
      <c r="K41" s="91"/>
      <c r="L41" s="67"/>
      <c r="M41" s="97">
        <f t="shared" si="9"/>
        <v>0</v>
      </c>
    </row>
    <row r="42" spans="1:13" ht="7.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15" t="s">
        <v>51</v>
      </c>
      <c r="B43" s="16"/>
      <c r="C43" s="16"/>
      <c r="D43" s="16"/>
      <c r="E43" s="27" t="s">
        <v>81</v>
      </c>
      <c r="F43" s="25"/>
      <c r="G43" s="29" t="s">
        <v>79</v>
      </c>
      <c r="H43" s="30"/>
      <c r="I43" s="26" t="s">
        <v>82</v>
      </c>
      <c r="J43" s="26"/>
      <c r="K43" s="31" t="s">
        <v>80</v>
      </c>
      <c r="L43" s="28"/>
      <c r="M43" s="93" t="s">
        <v>77</v>
      </c>
    </row>
    <row r="44" spans="1:13" ht="13.5" thickBot="1">
      <c r="A44" s="79" t="s">
        <v>3</v>
      </c>
      <c r="B44" s="32" t="s">
        <v>4</v>
      </c>
      <c r="C44" s="32" t="s">
        <v>6</v>
      </c>
      <c r="D44" s="32"/>
      <c r="E44" s="38" t="s">
        <v>0</v>
      </c>
      <c r="F44" s="39" t="s">
        <v>78</v>
      </c>
      <c r="G44" s="40" t="s">
        <v>0</v>
      </c>
      <c r="H44" s="41" t="s">
        <v>78</v>
      </c>
      <c r="I44" s="80" t="s">
        <v>0</v>
      </c>
      <c r="J44" s="43" t="s">
        <v>78</v>
      </c>
      <c r="K44" s="44" t="s">
        <v>0</v>
      </c>
      <c r="L44" s="45" t="s">
        <v>78</v>
      </c>
      <c r="M44" s="94" t="s">
        <v>78</v>
      </c>
    </row>
    <row r="45" spans="1:13" ht="12.75">
      <c r="A45" s="241" t="s">
        <v>7</v>
      </c>
      <c r="B45" s="242" t="s">
        <v>43</v>
      </c>
      <c r="C45" s="243" t="s">
        <v>47</v>
      </c>
      <c r="D45" s="188" t="s">
        <v>184</v>
      </c>
      <c r="E45" s="46">
        <v>3.56</v>
      </c>
      <c r="F45" s="47">
        <f aca="true" t="shared" si="10" ref="F45:F50">IF(E45&lt;6.8,E45*-10+125,E45*-5+91)</f>
        <v>89.4</v>
      </c>
      <c r="G45" s="48">
        <v>9.9</v>
      </c>
      <c r="H45" s="49">
        <f aca="true" t="shared" si="11" ref="H45:H50">IF(G45&lt;14.7,G45*-10+188,G45*-5+114)</f>
        <v>89</v>
      </c>
      <c r="I45" s="21">
        <v>5.9</v>
      </c>
      <c r="J45" s="47">
        <f aca="true" t="shared" si="12" ref="J45:J50">I45*10</f>
        <v>59</v>
      </c>
      <c r="K45" s="48">
        <v>207</v>
      </c>
      <c r="L45" s="53">
        <f aca="true" t="shared" si="13" ref="L45:L50">0.5*K45-41.5</f>
        <v>62</v>
      </c>
      <c r="M45" s="95">
        <f aca="true" t="shared" si="14" ref="M45:M50">F45+H45+J45+L45</f>
        <v>299.4</v>
      </c>
    </row>
    <row r="46" spans="1:13" ht="12.75">
      <c r="A46" s="70" t="s">
        <v>11</v>
      </c>
      <c r="B46" s="18" t="s">
        <v>105</v>
      </c>
      <c r="C46" s="71" t="s">
        <v>9</v>
      </c>
      <c r="D46" s="189"/>
      <c r="E46" s="54">
        <v>3.83</v>
      </c>
      <c r="F46" s="55">
        <f t="shared" si="10"/>
        <v>86.7</v>
      </c>
      <c r="G46" s="56">
        <v>9.9</v>
      </c>
      <c r="H46" s="57">
        <f t="shared" si="11"/>
        <v>89</v>
      </c>
      <c r="I46" s="71">
        <v>4.1</v>
      </c>
      <c r="J46" s="55">
        <f t="shared" si="12"/>
        <v>41</v>
      </c>
      <c r="K46" s="56">
        <v>216</v>
      </c>
      <c r="L46" s="61">
        <f t="shared" si="13"/>
        <v>66.5</v>
      </c>
      <c r="M46" s="96">
        <f t="shared" si="14"/>
        <v>283.2</v>
      </c>
    </row>
    <row r="47" spans="1:13" ht="12.75">
      <c r="A47" s="239" t="s">
        <v>12</v>
      </c>
      <c r="B47" s="224" t="s">
        <v>42</v>
      </c>
      <c r="C47" s="244" t="s">
        <v>47</v>
      </c>
      <c r="D47" s="71" t="s">
        <v>184</v>
      </c>
      <c r="E47" s="54">
        <v>3.69</v>
      </c>
      <c r="F47" s="55">
        <f t="shared" si="10"/>
        <v>88.1</v>
      </c>
      <c r="G47" s="56">
        <v>11.2</v>
      </c>
      <c r="H47" s="57">
        <f t="shared" si="11"/>
        <v>76</v>
      </c>
      <c r="I47" s="71">
        <v>5.3</v>
      </c>
      <c r="J47" s="55">
        <f t="shared" si="12"/>
        <v>53</v>
      </c>
      <c r="K47" s="56">
        <v>197</v>
      </c>
      <c r="L47" s="61">
        <f t="shared" si="13"/>
        <v>57</v>
      </c>
      <c r="M47" s="96">
        <f t="shared" si="14"/>
        <v>274.1</v>
      </c>
    </row>
    <row r="48" spans="1:13" ht="12.75">
      <c r="A48" s="190" t="s">
        <v>14</v>
      </c>
      <c r="B48" s="246" t="s">
        <v>132</v>
      </c>
      <c r="C48" s="71" t="s">
        <v>47</v>
      </c>
      <c r="D48" s="189"/>
      <c r="E48" s="54">
        <v>4.62</v>
      </c>
      <c r="F48" s="55">
        <f t="shared" si="10"/>
        <v>78.8</v>
      </c>
      <c r="G48" s="56">
        <v>10.6</v>
      </c>
      <c r="H48" s="57">
        <f t="shared" si="11"/>
        <v>82</v>
      </c>
      <c r="I48" s="71">
        <v>4.2</v>
      </c>
      <c r="J48" s="55">
        <f t="shared" si="12"/>
        <v>42</v>
      </c>
      <c r="K48" s="56">
        <v>210</v>
      </c>
      <c r="L48" s="61">
        <f t="shared" si="13"/>
        <v>63.5</v>
      </c>
      <c r="M48" s="96">
        <f>F48+H48+J48+L48</f>
        <v>266.3</v>
      </c>
    </row>
    <row r="49" spans="1:13" s="6" customFormat="1" ht="12.75">
      <c r="A49" s="190" t="s">
        <v>17</v>
      </c>
      <c r="B49" s="246" t="s">
        <v>55</v>
      </c>
      <c r="C49" s="71" t="s">
        <v>47</v>
      </c>
      <c r="D49" s="189"/>
      <c r="E49" s="54">
        <v>4.25</v>
      </c>
      <c r="F49" s="55">
        <f t="shared" si="10"/>
        <v>82.5</v>
      </c>
      <c r="G49" s="56">
        <v>10.8</v>
      </c>
      <c r="H49" s="57">
        <f t="shared" si="11"/>
        <v>80</v>
      </c>
      <c r="I49" s="71">
        <v>4.65</v>
      </c>
      <c r="J49" s="55">
        <f t="shared" si="12"/>
        <v>46.5</v>
      </c>
      <c r="K49" s="56">
        <v>185</v>
      </c>
      <c r="L49" s="61">
        <f t="shared" si="13"/>
        <v>51</v>
      </c>
      <c r="M49" s="96">
        <f t="shared" si="14"/>
        <v>260</v>
      </c>
    </row>
    <row r="50" spans="1:13" ht="12.75">
      <c r="A50" s="70" t="s">
        <v>18</v>
      </c>
      <c r="B50" s="18" t="s">
        <v>133</v>
      </c>
      <c r="C50" s="71" t="s">
        <v>9</v>
      </c>
      <c r="D50" s="189"/>
      <c r="E50" s="54">
        <v>6.4</v>
      </c>
      <c r="F50" s="55">
        <f t="shared" si="10"/>
        <v>61</v>
      </c>
      <c r="G50" s="56">
        <v>10.3</v>
      </c>
      <c r="H50" s="57">
        <f t="shared" si="11"/>
        <v>85</v>
      </c>
      <c r="I50" s="71">
        <v>4.95</v>
      </c>
      <c r="J50" s="55">
        <f t="shared" si="12"/>
        <v>49.5</v>
      </c>
      <c r="K50" s="56">
        <v>205</v>
      </c>
      <c r="L50" s="61">
        <f t="shared" si="13"/>
        <v>61</v>
      </c>
      <c r="M50" s="96">
        <f t="shared" si="14"/>
        <v>256.5</v>
      </c>
    </row>
    <row r="51" spans="1:13" ht="12.75">
      <c r="A51" s="70" t="s">
        <v>19</v>
      </c>
      <c r="B51" s="187"/>
      <c r="C51" s="71"/>
      <c r="D51" s="71"/>
      <c r="E51" s="54"/>
      <c r="F51" s="55"/>
      <c r="G51" s="56"/>
      <c r="H51" s="57"/>
      <c r="I51" s="71"/>
      <c r="J51" s="55"/>
      <c r="K51" s="56"/>
      <c r="L51" s="61"/>
      <c r="M51" s="96"/>
    </row>
    <row r="52" spans="1:13" ht="12.75">
      <c r="A52" s="190" t="s">
        <v>21</v>
      </c>
      <c r="B52" s="171"/>
      <c r="C52" s="172"/>
      <c r="D52" s="189"/>
      <c r="E52" s="54"/>
      <c r="F52" s="55"/>
      <c r="G52" s="56"/>
      <c r="H52" s="57"/>
      <c r="I52" s="71"/>
      <c r="J52" s="55"/>
      <c r="K52" s="56"/>
      <c r="L52" s="61"/>
      <c r="M52" s="96"/>
    </row>
    <row r="53" spans="1:13" ht="12.75">
      <c r="A53" s="190" t="s">
        <v>23</v>
      </c>
      <c r="B53" s="192"/>
      <c r="C53" s="193"/>
      <c r="D53" s="71"/>
      <c r="E53" s="54"/>
      <c r="F53" s="55"/>
      <c r="G53" s="56"/>
      <c r="H53" s="57"/>
      <c r="I53" s="71"/>
      <c r="J53" s="55"/>
      <c r="K53" s="56"/>
      <c r="L53" s="61"/>
      <c r="M53" s="96"/>
    </row>
    <row r="54" spans="1:13" ht="6" customHeight="1" thickBot="1">
      <c r="A54" s="212"/>
      <c r="B54" s="213"/>
      <c r="C54" s="213"/>
      <c r="D54" s="214"/>
      <c r="E54" s="6"/>
      <c r="F54" s="6"/>
      <c r="G54" s="6"/>
      <c r="H54" s="6"/>
      <c r="I54" s="6"/>
      <c r="J54" s="6"/>
      <c r="K54" s="6"/>
      <c r="L54" s="6"/>
      <c r="M54" s="6"/>
    </row>
    <row r="55" spans="1:13" ht="13.5" thickBot="1">
      <c r="A55" s="77" t="s">
        <v>63</v>
      </c>
      <c r="B55" s="78"/>
      <c r="C55" s="78"/>
      <c r="D55" s="78"/>
      <c r="E55" s="27" t="s">
        <v>81</v>
      </c>
      <c r="F55" s="25"/>
      <c r="G55" s="29" t="s">
        <v>79</v>
      </c>
      <c r="H55" s="30"/>
      <c r="I55" s="26" t="s">
        <v>82</v>
      </c>
      <c r="J55" s="26"/>
      <c r="K55" s="31" t="s">
        <v>80</v>
      </c>
      <c r="L55" s="28"/>
      <c r="M55" s="99" t="s">
        <v>77</v>
      </c>
    </row>
    <row r="56" spans="1:13" ht="12.75">
      <c r="A56" s="88" t="s">
        <v>7</v>
      </c>
      <c r="B56" s="89" t="s">
        <v>53</v>
      </c>
      <c r="C56" s="21" t="s">
        <v>69</v>
      </c>
      <c r="D56" s="21"/>
      <c r="E56" s="46">
        <v>2.65</v>
      </c>
      <c r="F56" s="47">
        <f aca="true" t="shared" si="15" ref="F56:F67">IF(E56&lt;6.8,E56*-10+125,E56*-5+91)</f>
        <v>98.5</v>
      </c>
      <c r="G56" s="48">
        <v>9.8</v>
      </c>
      <c r="H56" s="49">
        <f aca="true" t="shared" si="16" ref="H56:H62">IF(G56&lt;14.7,G56*-10+188,G56*-5+114)</f>
        <v>90</v>
      </c>
      <c r="I56" s="21">
        <v>8.35</v>
      </c>
      <c r="J56" s="47">
        <f aca="true" t="shared" si="17" ref="J56:J62">I56*10</f>
        <v>83.5</v>
      </c>
      <c r="K56" s="48">
        <v>257</v>
      </c>
      <c r="L56" s="184">
        <f aca="true" t="shared" si="18" ref="L56:L62">0.5*K56-41.5</f>
        <v>87</v>
      </c>
      <c r="M56" s="95">
        <f aca="true" t="shared" si="19" ref="M56:M62">F56+H56+J56+L56</f>
        <v>359</v>
      </c>
    </row>
    <row r="57" spans="1:13" ht="12.75">
      <c r="A57" s="70" t="s">
        <v>11</v>
      </c>
      <c r="B57" s="187" t="s">
        <v>71</v>
      </c>
      <c r="C57" s="71" t="s">
        <v>125</v>
      </c>
      <c r="D57" s="71"/>
      <c r="E57" s="54">
        <v>1.68</v>
      </c>
      <c r="F57" s="55">
        <f t="shared" si="15"/>
        <v>108.2</v>
      </c>
      <c r="G57" s="56">
        <v>10.1</v>
      </c>
      <c r="H57" s="57">
        <f t="shared" si="16"/>
        <v>87</v>
      </c>
      <c r="I57" s="71">
        <v>7.7</v>
      </c>
      <c r="J57" s="55">
        <f t="shared" si="17"/>
        <v>77</v>
      </c>
      <c r="K57" s="56">
        <v>248</v>
      </c>
      <c r="L57" s="185">
        <f t="shared" si="18"/>
        <v>82.5</v>
      </c>
      <c r="M57" s="96">
        <f t="shared" si="19"/>
        <v>354.7</v>
      </c>
    </row>
    <row r="58" spans="1:13" ht="12.75">
      <c r="A58" s="70" t="s">
        <v>12</v>
      </c>
      <c r="B58" s="187" t="s">
        <v>54</v>
      </c>
      <c r="C58" s="71" t="s">
        <v>69</v>
      </c>
      <c r="D58" s="71"/>
      <c r="E58" s="54">
        <v>2.31</v>
      </c>
      <c r="F58" s="55">
        <f t="shared" si="15"/>
        <v>101.9</v>
      </c>
      <c r="G58" s="56">
        <v>9.7</v>
      </c>
      <c r="H58" s="57">
        <f t="shared" si="16"/>
        <v>91</v>
      </c>
      <c r="I58" s="71">
        <v>6.3</v>
      </c>
      <c r="J58" s="55">
        <f t="shared" si="17"/>
        <v>63</v>
      </c>
      <c r="K58" s="56">
        <v>254</v>
      </c>
      <c r="L58" s="185">
        <f t="shared" si="18"/>
        <v>85.5</v>
      </c>
      <c r="M58" s="96">
        <f t="shared" si="19"/>
        <v>341.4</v>
      </c>
    </row>
    <row r="59" spans="1:13" ht="12.75">
      <c r="A59" s="70" t="s">
        <v>14</v>
      </c>
      <c r="B59" s="246" t="s">
        <v>57</v>
      </c>
      <c r="C59" s="71" t="s">
        <v>47</v>
      </c>
      <c r="D59" s="71"/>
      <c r="E59" s="54">
        <v>2.25</v>
      </c>
      <c r="F59" s="55">
        <f t="shared" si="15"/>
        <v>102.5</v>
      </c>
      <c r="G59" s="56">
        <v>9.8</v>
      </c>
      <c r="H59" s="57">
        <f t="shared" si="16"/>
        <v>90</v>
      </c>
      <c r="I59" s="71">
        <v>6.1</v>
      </c>
      <c r="J59" s="55">
        <f t="shared" si="17"/>
        <v>61</v>
      </c>
      <c r="K59" s="56">
        <v>227</v>
      </c>
      <c r="L59" s="185">
        <f t="shared" si="18"/>
        <v>72</v>
      </c>
      <c r="M59" s="96">
        <f t="shared" si="19"/>
        <v>325.5</v>
      </c>
    </row>
    <row r="60" spans="1:13" s="6" customFormat="1" ht="12.75">
      <c r="A60" s="70" t="s">
        <v>17</v>
      </c>
      <c r="B60" s="187" t="s">
        <v>134</v>
      </c>
      <c r="C60" s="71" t="s">
        <v>69</v>
      </c>
      <c r="D60" s="71"/>
      <c r="E60" s="54">
        <v>3.53</v>
      </c>
      <c r="F60" s="55">
        <f t="shared" si="15"/>
        <v>89.7</v>
      </c>
      <c r="G60" s="56">
        <v>9.8</v>
      </c>
      <c r="H60" s="57">
        <f t="shared" si="16"/>
        <v>90</v>
      </c>
      <c r="I60" s="71">
        <v>5.8</v>
      </c>
      <c r="J60" s="55">
        <f t="shared" si="17"/>
        <v>58</v>
      </c>
      <c r="K60" s="56">
        <v>236</v>
      </c>
      <c r="L60" s="185">
        <f t="shared" si="18"/>
        <v>76.5</v>
      </c>
      <c r="M60" s="96">
        <f t="shared" si="19"/>
        <v>314.2</v>
      </c>
    </row>
    <row r="61" spans="1:13" ht="12.75">
      <c r="A61" s="70" t="s">
        <v>18</v>
      </c>
      <c r="B61" s="187" t="s">
        <v>135</v>
      </c>
      <c r="C61" s="189" t="s">
        <v>125</v>
      </c>
      <c r="D61" s="71"/>
      <c r="E61" s="54">
        <v>4.49</v>
      </c>
      <c r="F61" s="55">
        <f t="shared" si="15"/>
        <v>80.1</v>
      </c>
      <c r="G61" s="56">
        <v>9.8</v>
      </c>
      <c r="H61" s="57">
        <f t="shared" si="16"/>
        <v>90</v>
      </c>
      <c r="I61" s="71">
        <v>5.6</v>
      </c>
      <c r="J61" s="55">
        <f t="shared" si="17"/>
        <v>56</v>
      </c>
      <c r="K61" s="56">
        <v>236</v>
      </c>
      <c r="L61" s="185">
        <f t="shared" si="18"/>
        <v>76.5</v>
      </c>
      <c r="M61" s="96">
        <f t="shared" si="19"/>
        <v>302.6</v>
      </c>
    </row>
    <row r="62" spans="1:13" ht="12.75">
      <c r="A62" s="70" t="s">
        <v>19</v>
      </c>
      <c r="B62" s="245" t="s">
        <v>136</v>
      </c>
      <c r="C62" s="189" t="s">
        <v>47</v>
      </c>
      <c r="D62" s="71"/>
      <c r="E62" s="54">
        <v>4.66</v>
      </c>
      <c r="F62" s="55">
        <f t="shared" si="15"/>
        <v>78.4</v>
      </c>
      <c r="G62" s="56">
        <v>10.2</v>
      </c>
      <c r="H62" s="57">
        <f t="shared" si="16"/>
        <v>86</v>
      </c>
      <c r="I62" s="71">
        <v>4.05</v>
      </c>
      <c r="J62" s="55">
        <f t="shared" si="17"/>
        <v>40.5</v>
      </c>
      <c r="K62" s="56">
        <v>220</v>
      </c>
      <c r="L62" s="185">
        <f t="shared" si="18"/>
        <v>68.5</v>
      </c>
      <c r="M62" s="96">
        <f t="shared" si="19"/>
        <v>273.4</v>
      </c>
    </row>
    <row r="63" spans="1:13" ht="12.75">
      <c r="A63" s="170" t="s">
        <v>21</v>
      </c>
      <c r="B63" s="198"/>
      <c r="C63" s="199"/>
      <c r="D63" s="172"/>
      <c r="E63" s="200"/>
      <c r="F63" s="55"/>
      <c r="G63" s="202"/>
      <c r="H63" s="175"/>
      <c r="I63" s="172"/>
      <c r="J63" s="201"/>
      <c r="K63" s="202"/>
      <c r="L63" s="203"/>
      <c r="M63" s="178"/>
    </row>
    <row r="64" spans="1:13" ht="13.5" thickBot="1">
      <c r="A64" s="204" t="s">
        <v>23</v>
      </c>
      <c r="B64" s="205"/>
      <c r="C64" s="206"/>
      <c r="D64" s="206"/>
      <c r="E64" s="207"/>
      <c r="F64" s="55"/>
      <c r="G64" s="209"/>
      <c r="H64" s="210"/>
      <c r="I64" s="206"/>
      <c r="J64" s="208"/>
      <c r="K64" s="209"/>
      <c r="L64" s="186"/>
      <c r="M64" s="211"/>
    </row>
    <row r="65" spans="1:13" ht="13.5" thickBot="1">
      <c r="A65" s="7"/>
      <c r="B65" s="6" t="s">
        <v>72</v>
      </c>
      <c r="C65" s="6"/>
      <c r="D65" s="6"/>
      <c r="E65" s="6"/>
      <c r="F65" s="201"/>
      <c r="G65" s="6"/>
      <c r="H65" s="6"/>
      <c r="I65" s="6"/>
      <c r="J65" s="6"/>
      <c r="K65" s="6"/>
      <c r="L65" s="6"/>
      <c r="M65" s="6"/>
    </row>
    <row r="66" spans="1:13" ht="12.75">
      <c r="A66" s="231" t="s">
        <v>169</v>
      </c>
      <c r="B66" s="16" t="s">
        <v>170</v>
      </c>
      <c r="C66" s="16"/>
      <c r="D66" s="16"/>
      <c r="E66" s="16"/>
      <c r="F66" s="47"/>
      <c r="G66" s="16"/>
      <c r="H66" s="16"/>
      <c r="I66" s="16"/>
      <c r="J66" s="16"/>
      <c r="K66" s="16"/>
      <c r="L66" s="16"/>
      <c r="M66" s="232"/>
    </row>
    <row r="67" spans="1:13" ht="13.5" thickBot="1">
      <c r="A67" s="233"/>
      <c r="B67" s="2" t="s">
        <v>65</v>
      </c>
      <c r="C67" s="2" t="s">
        <v>69</v>
      </c>
      <c r="D67" s="2"/>
      <c r="E67" s="2">
        <v>2.18</v>
      </c>
      <c r="F67" s="90">
        <f t="shared" si="15"/>
        <v>103.2</v>
      </c>
      <c r="G67" s="2">
        <v>8.9</v>
      </c>
      <c r="H67" s="92">
        <f>IF(G67&lt;14.7,G67*-10+188,G67*-5+114)</f>
        <v>99</v>
      </c>
      <c r="I67" s="2">
        <v>7.85</v>
      </c>
      <c r="J67" s="90">
        <f>I67*10</f>
        <v>78.5</v>
      </c>
      <c r="K67" s="2">
        <v>295</v>
      </c>
      <c r="L67" s="186">
        <f>0.5*K67-41.5</f>
        <v>106</v>
      </c>
      <c r="M67" s="97">
        <f>F67+H67+J67+L67</f>
        <v>386.7</v>
      </c>
    </row>
    <row r="70" ht="12.75">
      <c r="B70" t="s">
        <v>187</v>
      </c>
    </row>
    <row r="72" ht="12.75">
      <c r="B72" t="s">
        <v>188</v>
      </c>
    </row>
    <row r="74" ht="12.75">
      <c r="B74" t="s">
        <v>189</v>
      </c>
    </row>
    <row r="76" ht="12.75">
      <c r="B76" t="s">
        <v>190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4.00390625" style="0" customWidth="1"/>
    <col min="2" max="2" width="23.8515625" style="0" customWidth="1"/>
    <col min="3" max="3" width="13.57421875" style="0" customWidth="1"/>
    <col min="4" max="4" width="7.00390625" style="0" customWidth="1"/>
    <col min="5" max="5" width="6.7109375" style="0" customWidth="1"/>
    <col min="6" max="6" width="5.57421875" style="0" customWidth="1"/>
    <col min="7" max="7" width="6.00390625" style="0" customWidth="1"/>
    <col min="8" max="8" width="7.57421875" style="0" customWidth="1"/>
    <col min="9" max="10" width="8.140625" style="0" customWidth="1"/>
    <col min="11" max="11" width="6.8515625" style="0" customWidth="1"/>
    <col min="12" max="12" width="5.7109375" style="0" customWidth="1"/>
  </cols>
  <sheetData>
    <row r="1" spans="1:14" s="14" customFormat="1" ht="16.5" thickBot="1">
      <c r="A1" s="1" t="s">
        <v>137</v>
      </c>
      <c r="B1" s="101"/>
      <c r="C1" s="101"/>
      <c r="D1" s="101"/>
      <c r="E1" s="101"/>
      <c r="F1" s="101"/>
      <c r="G1" s="101"/>
      <c r="H1" s="101"/>
      <c r="I1" s="101"/>
      <c r="J1" s="100" t="s">
        <v>84</v>
      </c>
      <c r="K1" s="101"/>
      <c r="L1" s="101"/>
      <c r="M1" s="101"/>
      <c r="N1" s="101"/>
    </row>
    <row r="2" spans="1:4" ht="12.75" customHeight="1" thickBot="1">
      <c r="A2" s="6"/>
      <c r="B2" s="6"/>
      <c r="C2" s="6"/>
      <c r="D2" s="6"/>
    </row>
    <row r="3" spans="1:13" ht="12.75">
      <c r="A3" s="15" t="s">
        <v>2</v>
      </c>
      <c r="B3" s="16"/>
      <c r="C3" s="16"/>
      <c r="D3" s="24"/>
      <c r="E3" s="27" t="s">
        <v>81</v>
      </c>
      <c r="F3" s="25"/>
      <c r="G3" s="29" t="s">
        <v>79</v>
      </c>
      <c r="H3" s="30"/>
      <c r="I3" s="26" t="s">
        <v>82</v>
      </c>
      <c r="J3" s="26"/>
      <c r="K3" s="31" t="s">
        <v>80</v>
      </c>
      <c r="L3" s="28"/>
      <c r="M3" s="116" t="s">
        <v>77</v>
      </c>
    </row>
    <row r="4" spans="1:13" ht="13.5" thickBot="1">
      <c r="A4" s="79" t="s">
        <v>3</v>
      </c>
      <c r="B4" s="76" t="s">
        <v>4</v>
      </c>
      <c r="C4" s="32" t="s">
        <v>6</v>
      </c>
      <c r="D4" s="32"/>
      <c r="E4" s="33" t="s">
        <v>0</v>
      </c>
      <c r="F4" s="34" t="s">
        <v>78</v>
      </c>
      <c r="G4" s="35" t="s">
        <v>0</v>
      </c>
      <c r="H4" s="36" t="s">
        <v>78</v>
      </c>
      <c r="I4" s="115" t="s">
        <v>0</v>
      </c>
      <c r="J4" s="34" t="s">
        <v>78</v>
      </c>
      <c r="K4" s="35" t="s">
        <v>0</v>
      </c>
      <c r="L4" s="37" t="s">
        <v>78</v>
      </c>
      <c r="M4" s="117" t="s">
        <v>78</v>
      </c>
    </row>
    <row r="5" spans="1:13" ht="12.75">
      <c r="A5" s="68" t="s">
        <v>7</v>
      </c>
      <c r="B5" s="20" t="s">
        <v>138</v>
      </c>
      <c r="C5" s="9" t="s">
        <v>16</v>
      </c>
      <c r="D5" s="9"/>
      <c r="E5" s="107">
        <v>7.76</v>
      </c>
      <c r="F5" s="111">
        <f aca="true" t="shared" si="0" ref="F5:F19">IF(E5&lt;6.8,E5*-10+125,E5*-5+91)</f>
        <v>52.2</v>
      </c>
      <c r="G5" s="114">
        <v>11.9</v>
      </c>
      <c r="H5" s="109">
        <f aca="true" t="shared" si="1" ref="H5:H19">IF(G5&lt;14.7,G5*-10+188,G5*-5+114)</f>
        <v>69</v>
      </c>
      <c r="I5" s="108">
        <v>4.45</v>
      </c>
      <c r="J5" s="111">
        <f aca="true" t="shared" si="2" ref="J5:J19">I5*10</f>
        <v>44.5</v>
      </c>
      <c r="K5" s="114">
        <v>170</v>
      </c>
      <c r="L5" s="102">
        <f aca="true" t="shared" si="3" ref="L5:L19">0.5*K5-41.5</f>
        <v>43.5</v>
      </c>
      <c r="M5" s="118">
        <f aca="true" t="shared" si="4" ref="M5:M19">F5+H5+J5+L5</f>
        <v>209.2</v>
      </c>
    </row>
    <row r="6" spans="1:13" ht="12.75">
      <c r="A6" s="70" t="s">
        <v>11</v>
      </c>
      <c r="B6" s="18" t="s">
        <v>104</v>
      </c>
      <c r="C6" s="71" t="s">
        <v>139</v>
      </c>
      <c r="D6" s="71"/>
      <c r="E6" s="54">
        <v>7</v>
      </c>
      <c r="F6" s="111">
        <f t="shared" si="0"/>
        <v>56</v>
      </c>
      <c r="G6" s="56">
        <v>12.2</v>
      </c>
      <c r="H6" s="57">
        <f t="shared" si="1"/>
        <v>66</v>
      </c>
      <c r="I6" s="71">
        <v>3.85</v>
      </c>
      <c r="J6" s="55">
        <f t="shared" si="2"/>
        <v>38.5</v>
      </c>
      <c r="K6" s="56">
        <v>143</v>
      </c>
      <c r="L6" s="61">
        <f t="shared" si="3"/>
        <v>30</v>
      </c>
      <c r="M6" s="119">
        <f t="shared" si="4"/>
        <v>190.5</v>
      </c>
    </row>
    <row r="7" spans="1:13" ht="12.75">
      <c r="A7" s="70" t="s">
        <v>14</v>
      </c>
      <c r="B7" s="245" t="s">
        <v>140</v>
      </c>
      <c r="C7" s="183" t="s">
        <v>47</v>
      </c>
      <c r="D7" s="71"/>
      <c r="E7" s="103">
        <v>7.16</v>
      </c>
      <c r="F7" s="55">
        <f t="shared" si="0"/>
        <v>55.2</v>
      </c>
      <c r="G7" s="112">
        <v>11.9</v>
      </c>
      <c r="H7" s="57">
        <f t="shared" si="1"/>
        <v>69</v>
      </c>
      <c r="I7" s="104">
        <v>3.2</v>
      </c>
      <c r="J7" s="55">
        <f t="shared" si="2"/>
        <v>32</v>
      </c>
      <c r="K7" s="112">
        <v>136</v>
      </c>
      <c r="L7" s="61">
        <f t="shared" si="3"/>
        <v>26.5</v>
      </c>
      <c r="M7" s="119">
        <f t="shared" si="4"/>
        <v>182.7</v>
      </c>
    </row>
    <row r="8" spans="1:13" ht="12.75">
      <c r="A8" s="70" t="s">
        <v>14</v>
      </c>
      <c r="B8" s="18" t="s">
        <v>34</v>
      </c>
      <c r="C8" s="71" t="s">
        <v>20</v>
      </c>
      <c r="D8" s="71"/>
      <c r="E8" s="103">
        <v>8.58</v>
      </c>
      <c r="F8" s="55">
        <f t="shared" si="0"/>
        <v>48.1</v>
      </c>
      <c r="G8" s="112">
        <v>12.3</v>
      </c>
      <c r="H8" s="57">
        <f t="shared" si="1"/>
        <v>65</v>
      </c>
      <c r="I8" s="104">
        <v>3.3</v>
      </c>
      <c r="J8" s="55">
        <f t="shared" si="2"/>
        <v>33</v>
      </c>
      <c r="K8" s="112">
        <v>155</v>
      </c>
      <c r="L8" s="61">
        <f t="shared" si="3"/>
        <v>36</v>
      </c>
      <c r="M8" s="119">
        <f t="shared" si="4"/>
        <v>182.1</v>
      </c>
    </row>
    <row r="9" spans="1:13" s="6" customFormat="1" ht="12.75">
      <c r="A9" s="70" t="s">
        <v>17</v>
      </c>
      <c r="B9" s="18" t="s">
        <v>103</v>
      </c>
      <c r="C9" s="71" t="s">
        <v>16</v>
      </c>
      <c r="D9" s="71"/>
      <c r="E9" s="103">
        <v>7.63</v>
      </c>
      <c r="F9" s="55">
        <f t="shared" si="0"/>
        <v>52.85</v>
      </c>
      <c r="G9" s="112">
        <v>12.2</v>
      </c>
      <c r="H9" s="57">
        <f t="shared" si="1"/>
        <v>66</v>
      </c>
      <c r="I9" s="104">
        <v>3.35</v>
      </c>
      <c r="J9" s="55">
        <f t="shared" si="2"/>
        <v>33.5</v>
      </c>
      <c r="K9" s="112">
        <v>136</v>
      </c>
      <c r="L9" s="61">
        <f t="shared" si="3"/>
        <v>26.5</v>
      </c>
      <c r="M9" s="119">
        <f t="shared" si="4"/>
        <v>178.85</v>
      </c>
    </row>
    <row r="10" spans="1:13" ht="12.75">
      <c r="A10" s="70" t="s">
        <v>18</v>
      </c>
      <c r="B10" s="187" t="s">
        <v>31</v>
      </c>
      <c r="C10" s="189" t="s">
        <v>20</v>
      </c>
      <c r="D10" s="71"/>
      <c r="E10" s="103">
        <v>9.59</v>
      </c>
      <c r="F10" s="55">
        <f t="shared" si="0"/>
        <v>43.05</v>
      </c>
      <c r="G10" s="112">
        <v>12.4</v>
      </c>
      <c r="H10" s="57">
        <f t="shared" si="1"/>
        <v>64</v>
      </c>
      <c r="I10" s="104">
        <v>3.5</v>
      </c>
      <c r="J10" s="55">
        <f t="shared" si="2"/>
        <v>35</v>
      </c>
      <c r="K10" s="112">
        <v>156</v>
      </c>
      <c r="L10" s="61">
        <f t="shared" si="3"/>
        <v>36.5</v>
      </c>
      <c r="M10" s="119">
        <f t="shared" si="4"/>
        <v>178.55</v>
      </c>
    </row>
    <row r="11" spans="1:15" ht="12.75">
      <c r="A11" s="70" t="s">
        <v>7</v>
      </c>
      <c r="B11" s="224" t="s">
        <v>102</v>
      </c>
      <c r="C11" s="225" t="s">
        <v>47</v>
      </c>
      <c r="D11" s="225" t="s">
        <v>184</v>
      </c>
      <c r="E11" s="227">
        <v>5.81</v>
      </c>
      <c r="F11" s="228">
        <f t="shared" si="0"/>
        <v>66.9</v>
      </c>
      <c r="G11" s="229">
        <v>11.1</v>
      </c>
      <c r="H11" s="230">
        <f t="shared" si="1"/>
        <v>77</v>
      </c>
      <c r="I11" s="104">
        <v>3.8</v>
      </c>
      <c r="J11" s="55">
        <f t="shared" si="2"/>
        <v>38</v>
      </c>
      <c r="K11" s="112">
        <v>149</v>
      </c>
      <c r="L11" s="61">
        <f t="shared" si="3"/>
        <v>33</v>
      </c>
      <c r="M11" s="226">
        <f t="shared" si="4"/>
        <v>214.9</v>
      </c>
      <c r="N11" t="s">
        <v>149</v>
      </c>
      <c r="O11" t="s">
        <v>191</v>
      </c>
    </row>
    <row r="12" spans="1:13" ht="12.75">
      <c r="A12" s="70" t="s">
        <v>21</v>
      </c>
      <c r="B12" s="245" t="s">
        <v>141</v>
      </c>
      <c r="C12" s="189" t="s">
        <v>47</v>
      </c>
      <c r="D12" s="71"/>
      <c r="E12" s="103">
        <v>6.19</v>
      </c>
      <c r="F12" s="55">
        <f t="shared" si="0"/>
        <v>63.099999999999994</v>
      </c>
      <c r="G12" s="112">
        <v>14.4</v>
      </c>
      <c r="H12" s="57">
        <f t="shared" si="1"/>
        <v>44</v>
      </c>
      <c r="I12" s="104">
        <v>3.55</v>
      </c>
      <c r="J12" s="55">
        <f t="shared" si="2"/>
        <v>35.5</v>
      </c>
      <c r="K12" s="112">
        <v>129</v>
      </c>
      <c r="L12" s="61">
        <f t="shared" si="3"/>
        <v>23</v>
      </c>
      <c r="M12" s="119">
        <f t="shared" si="4"/>
        <v>165.6</v>
      </c>
    </row>
    <row r="13" spans="1:13" ht="12.75">
      <c r="A13" s="70" t="s">
        <v>23</v>
      </c>
      <c r="B13" s="245" t="s">
        <v>142</v>
      </c>
      <c r="C13" s="189" t="s">
        <v>47</v>
      </c>
      <c r="D13" s="71"/>
      <c r="E13" s="103">
        <v>7.83</v>
      </c>
      <c r="F13" s="55">
        <f t="shared" si="0"/>
        <v>51.85</v>
      </c>
      <c r="G13" s="112">
        <v>14.3</v>
      </c>
      <c r="H13" s="57">
        <f t="shared" si="1"/>
        <v>45</v>
      </c>
      <c r="I13" s="104">
        <v>3.55</v>
      </c>
      <c r="J13" s="55">
        <f t="shared" si="2"/>
        <v>35.5</v>
      </c>
      <c r="K13" s="112">
        <v>140</v>
      </c>
      <c r="L13" s="61">
        <f t="shared" si="3"/>
        <v>28.5</v>
      </c>
      <c r="M13" s="119">
        <f t="shared" si="4"/>
        <v>160.85</v>
      </c>
    </row>
    <row r="14" spans="1:13" ht="12.75">
      <c r="A14" s="70" t="s">
        <v>25</v>
      </c>
      <c r="B14" s="187" t="s">
        <v>143</v>
      </c>
      <c r="C14" s="189" t="s">
        <v>20</v>
      </c>
      <c r="D14" s="71"/>
      <c r="E14" s="103">
        <v>9.08</v>
      </c>
      <c r="F14" s="55">
        <f t="shared" si="0"/>
        <v>45.6</v>
      </c>
      <c r="G14" s="112">
        <v>13.1</v>
      </c>
      <c r="H14" s="57">
        <f t="shared" si="1"/>
        <v>57</v>
      </c>
      <c r="I14" s="104">
        <v>2.75</v>
      </c>
      <c r="J14" s="55">
        <f t="shared" si="2"/>
        <v>27.5</v>
      </c>
      <c r="K14" s="112">
        <v>140</v>
      </c>
      <c r="L14" s="61">
        <f t="shared" si="3"/>
        <v>28.5</v>
      </c>
      <c r="M14" s="119">
        <f t="shared" si="4"/>
        <v>158.6</v>
      </c>
    </row>
    <row r="15" spans="1:13" ht="12.75">
      <c r="A15" s="70" t="s">
        <v>26</v>
      </c>
      <c r="B15" s="18" t="s">
        <v>144</v>
      </c>
      <c r="C15" s="71" t="s">
        <v>94</v>
      </c>
      <c r="D15" s="71"/>
      <c r="E15" s="103">
        <v>7.91</v>
      </c>
      <c r="F15" s="55">
        <f t="shared" si="0"/>
        <v>51.45</v>
      </c>
      <c r="G15" s="112">
        <v>12.5</v>
      </c>
      <c r="H15" s="57">
        <f t="shared" si="1"/>
        <v>63</v>
      </c>
      <c r="I15" s="104">
        <v>2</v>
      </c>
      <c r="J15" s="55">
        <f t="shared" si="2"/>
        <v>20</v>
      </c>
      <c r="K15" s="112">
        <v>123</v>
      </c>
      <c r="L15" s="61">
        <f t="shared" si="3"/>
        <v>20</v>
      </c>
      <c r="M15" s="119">
        <f t="shared" si="4"/>
        <v>154.45</v>
      </c>
    </row>
    <row r="16" spans="1:13" ht="12.75">
      <c r="A16" s="70" t="s">
        <v>27</v>
      </c>
      <c r="B16" s="187" t="s">
        <v>39</v>
      </c>
      <c r="C16" s="189" t="s">
        <v>145</v>
      </c>
      <c r="D16" s="71"/>
      <c r="E16" s="103">
        <v>9.04</v>
      </c>
      <c r="F16" s="55">
        <f t="shared" si="0"/>
        <v>45.800000000000004</v>
      </c>
      <c r="G16" s="112">
        <v>13.5</v>
      </c>
      <c r="H16" s="57">
        <f t="shared" si="1"/>
        <v>53</v>
      </c>
      <c r="I16" s="104">
        <v>2.6</v>
      </c>
      <c r="J16" s="55">
        <f t="shared" si="2"/>
        <v>26</v>
      </c>
      <c r="K16" s="112">
        <v>139</v>
      </c>
      <c r="L16" s="61">
        <f t="shared" si="3"/>
        <v>28</v>
      </c>
      <c r="M16" s="119">
        <f t="shared" si="4"/>
        <v>152.8</v>
      </c>
    </row>
    <row r="17" spans="1:13" ht="12.75">
      <c r="A17" s="70" t="s">
        <v>28</v>
      </c>
      <c r="B17" s="187" t="s">
        <v>146</v>
      </c>
      <c r="C17" s="71" t="s">
        <v>94</v>
      </c>
      <c r="D17" s="71"/>
      <c r="E17" s="103">
        <v>8.19</v>
      </c>
      <c r="F17" s="55">
        <f t="shared" si="0"/>
        <v>50.050000000000004</v>
      </c>
      <c r="G17" s="112">
        <v>14.6</v>
      </c>
      <c r="H17" s="57">
        <f t="shared" si="1"/>
        <v>42</v>
      </c>
      <c r="I17" s="104">
        <v>2.15</v>
      </c>
      <c r="J17" s="55">
        <f t="shared" si="2"/>
        <v>21.5</v>
      </c>
      <c r="K17" s="112">
        <v>124</v>
      </c>
      <c r="L17" s="61">
        <f t="shared" si="3"/>
        <v>20.5</v>
      </c>
      <c r="M17" s="119">
        <f t="shared" si="4"/>
        <v>134.05</v>
      </c>
    </row>
    <row r="18" spans="1:13" ht="12.75">
      <c r="A18" s="70" t="s">
        <v>29</v>
      </c>
      <c r="B18" s="187" t="s">
        <v>147</v>
      </c>
      <c r="C18" s="189" t="s">
        <v>145</v>
      </c>
      <c r="D18" s="71"/>
      <c r="E18" s="103">
        <v>13.15</v>
      </c>
      <c r="F18" s="55">
        <f t="shared" si="0"/>
        <v>25.25</v>
      </c>
      <c r="G18" s="112">
        <v>14.7</v>
      </c>
      <c r="H18" s="57">
        <f t="shared" si="1"/>
        <v>40.5</v>
      </c>
      <c r="I18" s="104">
        <v>2.21</v>
      </c>
      <c r="J18" s="55">
        <f t="shared" si="2"/>
        <v>22.1</v>
      </c>
      <c r="K18" s="112">
        <v>148</v>
      </c>
      <c r="L18" s="61">
        <f t="shared" si="3"/>
        <v>32.5</v>
      </c>
      <c r="M18" s="119">
        <f t="shared" si="4"/>
        <v>120.35</v>
      </c>
    </row>
    <row r="19" spans="1:13" ht="12.75">
      <c r="A19" s="70" t="s">
        <v>32</v>
      </c>
      <c r="B19" s="187" t="s">
        <v>148</v>
      </c>
      <c r="C19" s="189" t="s">
        <v>16</v>
      </c>
      <c r="D19" s="71"/>
      <c r="E19" s="103">
        <v>16.34</v>
      </c>
      <c r="F19" s="55">
        <f t="shared" si="0"/>
        <v>9.299999999999997</v>
      </c>
      <c r="G19" s="112">
        <v>13.2</v>
      </c>
      <c r="H19" s="57">
        <f t="shared" si="1"/>
        <v>56</v>
      </c>
      <c r="I19" s="104">
        <v>3.1</v>
      </c>
      <c r="J19" s="55">
        <f t="shared" si="2"/>
        <v>31</v>
      </c>
      <c r="K19" s="112">
        <v>118</v>
      </c>
      <c r="L19" s="61">
        <f t="shared" si="3"/>
        <v>17.5</v>
      </c>
      <c r="M19" s="119">
        <f t="shared" si="4"/>
        <v>113.8</v>
      </c>
    </row>
    <row r="20" spans="1:13" ht="12.75">
      <c r="A20" s="70" t="s">
        <v>33</v>
      </c>
      <c r="B20" s="182"/>
      <c r="C20" s="183"/>
      <c r="D20" s="71"/>
      <c r="E20" s="54"/>
      <c r="F20" s="55"/>
      <c r="G20" s="56"/>
      <c r="H20" s="57"/>
      <c r="I20" s="71"/>
      <c r="J20" s="55"/>
      <c r="K20" s="56"/>
      <c r="L20" s="61"/>
      <c r="M20" s="119"/>
    </row>
    <row r="21" spans="1:13" ht="12.75">
      <c r="A21" s="70" t="s">
        <v>35</v>
      </c>
      <c r="B21" s="182"/>
      <c r="C21" s="183"/>
      <c r="D21" s="71"/>
      <c r="E21" s="103"/>
      <c r="F21" s="55"/>
      <c r="G21" s="112"/>
      <c r="H21" s="57"/>
      <c r="I21" s="104"/>
      <c r="J21" s="55"/>
      <c r="K21" s="112"/>
      <c r="L21" s="61"/>
      <c r="M21" s="119"/>
    </row>
    <row r="22" spans="1:13" ht="12.75">
      <c r="A22" s="70" t="s">
        <v>36</v>
      </c>
      <c r="B22" s="18"/>
      <c r="C22" s="71"/>
      <c r="D22" s="71"/>
      <c r="E22" s="103"/>
      <c r="F22" s="55"/>
      <c r="G22" s="112"/>
      <c r="H22" s="57"/>
      <c r="I22" s="104"/>
      <c r="J22" s="55"/>
      <c r="K22" s="112"/>
      <c r="L22" s="61"/>
      <c r="M22" s="119"/>
    </row>
    <row r="23" spans="1:13" ht="12.75">
      <c r="A23" s="70" t="s">
        <v>38</v>
      </c>
      <c r="B23" s="18"/>
      <c r="C23" s="183"/>
      <c r="D23" s="71"/>
      <c r="E23" s="103"/>
      <c r="F23" s="55"/>
      <c r="G23" s="112"/>
      <c r="H23" s="57"/>
      <c r="I23" s="104"/>
      <c r="J23" s="55"/>
      <c r="K23" s="112"/>
      <c r="L23" s="61"/>
      <c r="M23" s="119"/>
    </row>
    <row r="24" spans="1:13" ht="6" customHeight="1" thickBot="1">
      <c r="A24" s="6"/>
      <c r="B24" s="6"/>
      <c r="C24" s="6"/>
      <c r="D24" s="6"/>
      <c r="F24" s="11"/>
      <c r="H24" s="11"/>
      <c r="J24" s="11"/>
      <c r="L24" s="11"/>
      <c r="M24" s="12"/>
    </row>
    <row r="25" spans="1:13" ht="13.5" thickBot="1">
      <c r="A25" s="77" t="s">
        <v>41</v>
      </c>
      <c r="B25" s="78"/>
      <c r="C25" s="78"/>
      <c r="D25" s="78"/>
      <c r="E25" s="81" t="s">
        <v>81</v>
      </c>
      <c r="F25" s="82"/>
      <c r="G25" s="83" t="s">
        <v>79</v>
      </c>
      <c r="H25" s="84"/>
      <c r="I25" s="85" t="s">
        <v>82</v>
      </c>
      <c r="J25" s="85"/>
      <c r="K25" s="86" t="s">
        <v>80</v>
      </c>
      <c r="L25" s="87"/>
      <c r="M25" s="120" t="s">
        <v>77</v>
      </c>
    </row>
    <row r="26" spans="1:13" ht="12.75">
      <c r="A26" s="68" t="s">
        <v>7</v>
      </c>
      <c r="B26" s="196" t="s">
        <v>150</v>
      </c>
      <c r="C26" s="9" t="s">
        <v>94</v>
      </c>
      <c r="D26" s="9"/>
      <c r="E26" s="107">
        <v>4.72</v>
      </c>
      <c r="F26" s="111">
        <f aca="true" t="shared" si="5" ref="F26:F39">IF(E26&lt;6.8,E26*-10+125,E26*-5+91)</f>
        <v>77.80000000000001</v>
      </c>
      <c r="G26" s="114">
        <v>10.7</v>
      </c>
      <c r="H26" s="109">
        <f aca="true" t="shared" si="6" ref="H26:H40">IF(G26&lt;14.7,G26*-10+188,G26*-5+114)</f>
        <v>81</v>
      </c>
      <c r="I26" s="108">
        <v>4.85</v>
      </c>
      <c r="J26" s="111">
        <f aca="true" t="shared" si="7" ref="J26:J40">I26*10</f>
        <v>48.5</v>
      </c>
      <c r="K26" s="114">
        <v>194</v>
      </c>
      <c r="L26" s="102">
        <f aca="true" t="shared" si="8" ref="L26:L40">0.5*K26-41.5</f>
        <v>55.5</v>
      </c>
      <c r="M26" s="121">
        <f aca="true" t="shared" si="9" ref="M26:M44">F26+H26+J26+L26</f>
        <v>262.8</v>
      </c>
    </row>
    <row r="27" spans="1:13" ht="12.75">
      <c r="A27" s="239" t="s">
        <v>11</v>
      </c>
      <c r="B27" s="224" t="s">
        <v>97</v>
      </c>
      <c r="C27" s="225" t="s">
        <v>47</v>
      </c>
      <c r="D27" s="71" t="s">
        <v>184</v>
      </c>
      <c r="E27" s="103">
        <v>5.44</v>
      </c>
      <c r="F27" s="55">
        <f t="shared" si="5"/>
        <v>70.6</v>
      </c>
      <c r="G27" s="112">
        <v>10.8</v>
      </c>
      <c r="H27" s="57">
        <f t="shared" si="6"/>
        <v>80</v>
      </c>
      <c r="I27" s="104">
        <v>5.85</v>
      </c>
      <c r="J27" s="55">
        <f t="shared" si="7"/>
        <v>58.5</v>
      </c>
      <c r="K27" s="112">
        <v>173</v>
      </c>
      <c r="L27" s="61">
        <f t="shared" si="8"/>
        <v>45</v>
      </c>
      <c r="M27" s="96">
        <f t="shared" si="9"/>
        <v>254.1</v>
      </c>
    </row>
    <row r="28" spans="1:13" ht="12.75">
      <c r="A28" s="70" t="s">
        <v>12</v>
      </c>
      <c r="B28" s="18" t="s">
        <v>151</v>
      </c>
      <c r="C28" s="189" t="s">
        <v>16</v>
      </c>
      <c r="D28" s="71"/>
      <c r="E28" s="103">
        <v>6.94</v>
      </c>
      <c r="F28" s="55">
        <f t="shared" si="5"/>
        <v>56.3</v>
      </c>
      <c r="G28" s="112">
        <v>11.1</v>
      </c>
      <c r="H28" s="57">
        <f t="shared" si="6"/>
        <v>77</v>
      </c>
      <c r="I28" s="104">
        <v>6.5</v>
      </c>
      <c r="J28" s="55">
        <f t="shared" si="7"/>
        <v>65</v>
      </c>
      <c r="K28" s="112">
        <v>192</v>
      </c>
      <c r="L28" s="61">
        <f t="shared" si="8"/>
        <v>54.5</v>
      </c>
      <c r="M28" s="96">
        <f t="shared" si="9"/>
        <v>252.8</v>
      </c>
    </row>
    <row r="29" spans="1:13" ht="12.75">
      <c r="A29" s="70" t="s">
        <v>14</v>
      </c>
      <c r="B29" s="187" t="s">
        <v>15</v>
      </c>
      <c r="C29" s="183" t="s">
        <v>16</v>
      </c>
      <c r="D29" s="71"/>
      <c r="E29" s="103">
        <v>5.4</v>
      </c>
      <c r="F29" s="55">
        <f t="shared" si="5"/>
        <v>71</v>
      </c>
      <c r="G29" s="112">
        <v>10.7</v>
      </c>
      <c r="H29" s="57">
        <f t="shared" si="6"/>
        <v>81</v>
      </c>
      <c r="I29" s="104">
        <v>5.1</v>
      </c>
      <c r="J29" s="55">
        <f t="shared" si="7"/>
        <v>51</v>
      </c>
      <c r="K29" s="112">
        <v>180</v>
      </c>
      <c r="L29" s="61">
        <f t="shared" si="8"/>
        <v>48.5</v>
      </c>
      <c r="M29" s="96">
        <f t="shared" si="9"/>
        <v>251.5</v>
      </c>
    </row>
    <row r="30" spans="1:13" s="6" customFormat="1" ht="12.75">
      <c r="A30" s="70" t="s">
        <v>17</v>
      </c>
      <c r="B30" s="187" t="s">
        <v>152</v>
      </c>
      <c r="C30" s="189" t="s">
        <v>16</v>
      </c>
      <c r="D30" s="71"/>
      <c r="E30" s="54">
        <v>7.5</v>
      </c>
      <c r="F30" s="55">
        <f t="shared" si="5"/>
        <v>53.5</v>
      </c>
      <c r="G30" s="56">
        <v>10.7</v>
      </c>
      <c r="H30" s="57">
        <f t="shared" si="6"/>
        <v>81</v>
      </c>
      <c r="I30" s="71">
        <v>6.6</v>
      </c>
      <c r="J30" s="55">
        <f t="shared" si="7"/>
        <v>66</v>
      </c>
      <c r="K30" s="56">
        <v>185</v>
      </c>
      <c r="L30" s="61">
        <f t="shared" si="8"/>
        <v>51</v>
      </c>
      <c r="M30" s="96">
        <f t="shared" si="9"/>
        <v>251.5</v>
      </c>
    </row>
    <row r="31" spans="1:13" ht="12.75">
      <c r="A31" s="70" t="s">
        <v>18</v>
      </c>
      <c r="B31" s="187" t="s">
        <v>153</v>
      </c>
      <c r="C31" s="71" t="s">
        <v>100</v>
      </c>
      <c r="D31" s="71"/>
      <c r="E31" s="103">
        <v>5.69</v>
      </c>
      <c r="F31" s="55">
        <f t="shared" si="5"/>
        <v>68.1</v>
      </c>
      <c r="G31" s="112">
        <v>11.8</v>
      </c>
      <c r="H31" s="57">
        <f t="shared" si="6"/>
        <v>70</v>
      </c>
      <c r="I31" s="104">
        <v>5.8</v>
      </c>
      <c r="J31" s="55">
        <f t="shared" si="7"/>
        <v>58</v>
      </c>
      <c r="K31" s="112">
        <v>177</v>
      </c>
      <c r="L31" s="61">
        <f t="shared" si="8"/>
        <v>47</v>
      </c>
      <c r="M31" s="96">
        <f t="shared" si="9"/>
        <v>243.1</v>
      </c>
    </row>
    <row r="32" spans="1:13" ht="12.75">
      <c r="A32" s="70" t="s">
        <v>19</v>
      </c>
      <c r="B32" s="246" t="s">
        <v>13</v>
      </c>
      <c r="C32" s="71" t="s">
        <v>47</v>
      </c>
      <c r="D32" s="71"/>
      <c r="E32" s="103">
        <v>6.24</v>
      </c>
      <c r="F32" s="55">
        <f t="shared" si="5"/>
        <v>62.599999999999994</v>
      </c>
      <c r="G32" s="112">
        <v>10.8</v>
      </c>
      <c r="H32" s="57">
        <f t="shared" si="6"/>
        <v>80</v>
      </c>
      <c r="I32" s="104">
        <v>4.3</v>
      </c>
      <c r="J32" s="55">
        <f t="shared" si="7"/>
        <v>43</v>
      </c>
      <c r="K32" s="112">
        <v>188</v>
      </c>
      <c r="L32" s="61">
        <f t="shared" si="8"/>
        <v>52.5</v>
      </c>
      <c r="M32" s="96">
        <f t="shared" si="9"/>
        <v>238.1</v>
      </c>
    </row>
    <row r="33" spans="1:13" ht="12.75">
      <c r="A33" s="70" t="s">
        <v>21</v>
      </c>
      <c r="B33" s="245" t="s">
        <v>154</v>
      </c>
      <c r="C33" s="189" t="s">
        <v>47</v>
      </c>
      <c r="D33" s="71"/>
      <c r="E33" s="103">
        <v>6.14</v>
      </c>
      <c r="F33" s="55">
        <f t="shared" si="5"/>
        <v>63.6</v>
      </c>
      <c r="G33" s="112">
        <v>11.1</v>
      </c>
      <c r="H33" s="57">
        <f t="shared" si="6"/>
        <v>77</v>
      </c>
      <c r="I33" s="104">
        <v>4.65</v>
      </c>
      <c r="J33" s="55">
        <f t="shared" si="7"/>
        <v>46.5</v>
      </c>
      <c r="K33" s="112">
        <v>171</v>
      </c>
      <c r="L33" s="61">
        <f t="shared" si="8"/>
        <v>44</v>
      </c>
      <c r="M33" s="96">
        <f t="shared" si="9"/>
        <v>231.1</v>
      </c>
    </row>
    <row r="34" spans="1:13" ht="12.75">
      <c r="A34" s="70" t="s">
        <v>23</v>
      </c>
      <c r="B34" s="187" t="s">
        <v>155</v>
      </c>
      <c r="C34" s="71" t="s">
        <v>16</v>
      </c>
      <c r="D34" s="71"/>
      <c r="E34" s="103">
        <v>6.16</v>
      </c>
      <c r="F34" s="55">
        <f t="shared" si="5"/>
        <v>63.4</v>
      </c>
      <c r="G34" s="112">
        <v>10.6</v>
      </c>
      <c r="H34" s="57">
        <f t="shared" si="6"/>
        <v>82</v>
      </c>
      <c r="I34" s="104">
        <v>3.8</v>
      </c>
      <c r="J34" s="55">
        <f t="shared" si="7"/>
        <v>38</v>
      </c>
      <c r="K34" s="112">
        <v>175</v>
      </c>
      <c r="L34" s="61">
        <f t="shared" si="8"/>
        <v>46</v>
      </c>
      <c r="M34" s="96">
        <f t="shared" si="9"/>
        <v>229.4</v>
      </c>
    </row>
    <row r="35" spans="1:13" ht="12.75">
      <c r="A35" s="70" t="s">
        <v>25</v>
      </c>
      <c r="B35" s="187" t="s">
        <v>101</v>
      </c>
      <c r="C35" s="71" t="s">
        <v>16</v>
      </c>
      <c r="D35" s="71"/>
      <c r="E35" s="103">
        <v>7.59</v>
      </c>
      <c r="F35" s="55">
        <f t="shared" si="5"/>
        <v>53.05</v>
      </c>
      <c r="G35" s="112">
        <v>11</v>
      </c>
      <c r="H35" s="57">
        <f t="shared" si="6"/>
        <v>78</v>
      </c>
      <c r="I35" s="104">
        <v>4.6</v>
      </c>
      <c r="J35" s="55">
        <f t="shared" si="7"/>
        <v>46</v>
      </c>
      <c r="K35" s="112">
        <v>186</v>
      </c>
      <c r="L35" s="61">
        <f t="shared" si="8"/>
        <v>51.5</v>
      </c>
      <c r="M35" s="96">
        <f t="shared" si="9"/>
        <v>228.55</v>
      </c>
    </row>
    <row r="36" spans="1:13" ht="12.75">
      <c r="A36" s="70" t="s">
        <v>26</v>
      </c>
      <c r="B36" s="245" t="s">
        <v>156</v>
      </c>
      <c r="C36" s="189" t="s">
        <v>47</v>
      </c>
      <c r="D36" s="71"/>
      <c r="E36" s="103">
        <v>6.79</v>
      </c>
      <c r="F36" s="55">
        <f t="shared" si="5"/>
        <v>57.099999999999994</v>
      </c>
      <c r="G36" s="112">
        <v>11.3</v>
      </c>
      <c r="H36" s="57">
        <f t="shared" si="6"/>
        <v>75</v>
      </c>
      <c r="I36" s="104">
        <v>5.45</v>
      </c>
      <c r="J36" s="55">
        <f t="shared" si="7"/>
        <v>54.5</v>
      </c>
      <c r="K36" s="112">
        <v>150</v>
      </c>
      <c r="L36" s="61">
        <f t="shared" si="8"/>
        <v>33.5</v>
      </c>
      <c r="M36" s="96">
        <f t="shared" si="9"/>
        <v>220.1</v>
      </c>
    </row>
    <row r="37" spans="1:13" ht="12.75">
      <c r="A37" s="70" t="s">
        <v>27</v>
      </c>
      <c r="B37" s="18" t="s">
        <v>157</v>
      </c>
      <c r="C37" s="71" t="s">
        <v>16</v>
      </c>
      <c r="D37" s="71"/>
      <c r="E37" s="103">
        <v>14.56</v>
      </c>
      <c r="F37" s="55">
        <f t="shared" si="5"/>
        <v>18.200000000000003</v>
      </c>
      <c r="G37" s="112">
        <v>10.8</v>
      </c>
      <c r="H37" s="57">
        <f t="shared" si="6"/>
        <v>80</v>
      </c>
      <c r="I37" s="104">
        <v>5.3</v>
      </c>
      <c r="J37" s="55">
        <f t="shared" si="7"/>
        <v>53</v>
      </c>
      <c r="K37" s="112">
        <v>194</v>
      </c>
      <c r="L37" s="61">
        <f t="shared" si="8"/>
        <v>55.5</v>
      </c>
      <c r="M37" s="96">
        <f t="shared" si="9"/>
        <v>206.7</v>
      </c>
    </row>
    <row r="38" spans="1:13" ht="12.75">
      <c r="A38" s="70" t="s">
        <v>28</v>
      </c>
      <c r="B38" s="18" t="s">
        <v>158</v>
      </c>
      <c r="C38" s="71" t="s">
        <v>100</v>
      </c>
      <c r="D38" s="71"/>
      <c r="E38" s="103">
        <v>13.04</v>
      </c>
      <c r="F38" s="55">
        <f t="shared" si="5"/>
        <v>25.80000000000001</v>
      </c>
      <c r="G38" s="112">
        <v>12.3</v>
      </c>
      <c r="H38" s="57">
        <f t="shared" si="6"/>
        <v>65</v>
      </c>
      <c r="I38" s="104">
        <v>4.3</v>
      </c>
      <c r="J38" s="55">
        <f t="shared" si="7"/>
        <v>43</v>
      </c>
      <c r="K38" s="112">
        <v>169</v>
      </c>
      <c r="L38" s="61">
        <f t="shared" si="8"/>
        <v>43</v>
      </c>
      <c r="M38" s="96">
        <f t="shared" si="9"/>
        <v>176.8</v>
      </c>
    </row>
    <row r="39" spans="1:13" ht="12.75">
      <c r="A39" s="70" t="s">
        <v>29</v>
      </c>
      <c r="B39" s="18" t="s">
        <v>159</v>
      </c>
      <c r="C39" s="189" t="s">
        <v>145</v>
      </c>
      <c r="D39" s="71"/>
      <c r="E39" s="103">
        <v>11.19</v>
      </c>
      <c r="F39" s="55">
        <f t="shared" si="5"/>
        <v>35.050000000000004</v>
      </c>
      <c r="G39" s="112">
        <v>11.5</v>
      </c>
      <c r="H39" s="57">
        <f t="shared" si="6"/>
        <v>73</v>
      </c>
      <c r="I39" s="104">
        <v>3.2</v>
      </c>
      <c r="J39" s="55">
        <f t="shared" si="7"/>
        <v>32</v>
      </c>
      <c r="K39" s="112">
        <v>153</v>
      </c>
      <c r="L39" s="61">
        <f t="shared" si="8"/>
        <v>35</v>
      </c>
      <c r="M39" s="96">
        <f t="shared" si="9"/>
        <v>175.05</v>
      </c>
    </row>
    <row r="40" spans="1:13" ht="12.75">
      <c r="A40" s="70" t="s">
        <v>32</v>
      </c>
      <c r="B40" s="187" t="s">
        <v>160</v>
      </c>
      <c r="C40" s="189" t="s">
        <v>20</v>
      </c>
      <c r="D40" s="71"/>
      <c r="E40" s="103">
        <v>0</v>
      </c>
      <c r="F40" s="55">
        <v>0</v>
      </c>
      <c r="G40" s="112">
        <v>13.1</v>
      </c>
      <c r="H40" s="57">
        <f t="shared" si="6"/>
        <v>57</v>
      </c>
      <c r="I40" s="104">
        <v>3.55</v>
      </c>
      <c r="J40" s="55">
        <f t="shared" si="7"/>
        <v>35.5</v>
      </c>
      <c r="K40" s="112">
        <v>131</v>
      </c>
      <c r="L40" s="61">
        <f t="shared" si="8"/>
        <v>24</v>
      </c>
      <c r="M40" s="96">
        <f t="shared" si="9"/>
        <v>116.5</v>
      </c>
    </row>
    <row r="41" spans="1:13" ht="12.75">
      <c r="A41" s="70" t="s">
        <v>33</v>
      </c>
      <c r="B41" s="18"/>
      <c r="C41" s="183"/>
      <c r="D41" s="71"/>
      <c r="E41" s="103"/>
      <c r="F41" s="55"/>
      <c r="G41" s="112"/>
      <c r="H41" s="57"/>
      <c r="I41" s="104"/>
      <c r="J41" s="55"/>
      <c r="K41" s="112"/>
      <c r="L41" s="61"/>
      <c r="M41" s="96">
        <f t="shared" si="9"/>
        <v>0</v>
      </c>
    </row>
    <row r="42" spans="1:13" ht="12.75">
      <c r="A42" s="70" t="s">
        <v>35</v>
      </c>
      <c r="B42" s="182"/>
      <c r="C42" s="183"/>
      <c r="D42" s="71"/>
      <c r="E42" s="103"/>
      <c r="F42" s="55"/>
      <c r="G42" s="112"/>
      <c r="H42" s="57"/>
      <c r="I42" s="104"/>
      <c r="J42" s="55"/>
      <c r="K42" s="112"/>
      <c r="L42" s="61"/>
      <c r="M42" s="96">
        <f t="shared" si="9"/>
        <v>0</v>
      </c>
    </row>
    <row r="43" spans="1:13" ht="12.75">
      <c r="A43" s="170" t="s">
        <v>36</v>
      </c>
      <c r="B43" s="171"/>
      <c r="C43" s="172"/>
      <c r="D43" s="172"/>
      <c r="E43" s="173"/>
      <c r="F43" s="55"/>
      <c r="G43" s="174"/>
      <c r="H43" s="175"/>
      <c r="I43" s="176"/>
      <c r="J43" s="55"/>
      <c r="K43" s="174"/>
      <c r="L43" s="177"/>
      <c r="M43" s="178">
        <f t="shared" si="9"/>
        <v>0</v>
      </c>
    </row>
    <row r="44" spans="1:13" ht="12.75">
      <c r="A44" s="181" t="s">
        <v>38</v>
      </c>
      <c r="B44" s="182"/>
      <c r="C44" s="183"/>
      <c r="D44" s="179"/>
      <c r="E44" s="169"/>
      <c r="F44" s="55"/>
      <c r="G44" s="180"/>
      <c r="H44" s="175"/>
      <c r="I44" s="169"/>
      <c r="J44" s="55"/>
      <c r="K44" s="180"/>
      <c r="L44" s="177"/>
      <c r="M44" s="178">
        <f t="shared" si="9"/>
        <v>0</v>
      </c>
    </row>
    <row r="45" spans="1:4" ht="4.5" customHeight="1" thickBot="1">
      <c r="A45" s="7"/>
      <c r="B45" s="6"/>
      <c r="C45" s="6"/>
      <c r="D45" s="6"/>
    </row>
    <row r="46" spans="1:13" ht="12.75">
      <c r="A46" s="15" t="s">
        <v>52</v>
      </c>
      <c r="B46" s="16"/>
      <c r="C46" s="16"/>
      <c r="D46" s="16"/>
      <c r="E46" s="27" t="s">
        <v>81</v>
      </c>
      <c r="F46" s="25"/>
      <c r="G46" s="29" t="s">
        <v>79</v>
      </c>
      <c r="H46" s="30"/>
      <c r="I46" s="26" t="s">
        <v>82</v>
      </c>
      <c r="J46" s="26"/>
      <c r="K46" s="31" t="s">
        <v>80</v>
      </c>
      <c r="L46" s="28"/>
      <c r="M46" s="116" t="s">
        <v>77</v>
      </c>
    </row>
    <row r="47" spans="1:13" ht="13.5" thickBot="1">
      <c r="A47" s="79" t="s">
        <v>3</v>
      </c>
      <c r="B47" s="76" t="s">
        <v>4</v>
      </c>
      <c r="C47" s="32" t="s">
        <v>6</v>
      </c>
      <c r="D47" s="32"/>
      <c r="E47" s="33" t="s">
        <v>0</v>
      </c>
      <c r="F47" s="34" t="s">
        <v>78</v>
      </c>
      <c r="G47" s="35" t="s">
        <v>0</v>
      </c>
      <c r="H47" s="36" t="s">
        <v>78</v>
      </c>
      <c r="I47" s="115" t="s">
        <v>0</v>
      </c>
      <c r="J47" s="34" t="s">
        <v>78</v>
      </c>
      <c r="K47" s="35" t="s">
        <v>0</v>
      </c>
      <c r="L47" s="37" t="s">
        <v>78</v>
      </c>
      <c r="M47" s="117" t="s">
        <v>78</v>
      </c>
    </row>
    <row r="48" spans="1:13" ht="12.75">
      <c r="A48" s="68" t="s">
        <v>7</v>
      </c>
      <c r="B48" s="20" t="s">
        <v>98</v>
      </c>
      <c r="C48" s="9" t="s">
        <v>16</v>
      </c>
      <c r="D48" s="9"/>
      <c r="E48" s="107">
        <v>3</v>
      </c>
      <c r="F48" s="111">
        <f aca="true" t="shared" si="10" ref="F48:F60">IF(E48&lt;6.8,E48*-10+125,E48*-5+91)</f>
        <v>95</v>
      </c>
      <c r="G48" s="114">
        <v>10.5</v>
      </c>
      <c r="H48" s="109">
        <f aca="true" t="shared" si="11" ref="H48:H60">IF(G48&lt;14.7,G48*-10+188,G48*-5+114)</f>
        <v>83</v>
      </c>
      <c r="I48" s="108">
        <v>4.7</v>
      </c>
      <c r="J48" s="111">
        <f aca="true" t="shared" si="12" ref="J48:J60">I48*10</f>
        <v>47</v>
      </c>
      <c r="K48" s="114">
        <v>211</v>
      </c>
      <c r="L48" s="102">
        <f aca="true" t="shared" si="13" ref="L48:L60">0.5*K48-41.5</f>
        <v>64</v>
      </c>
      <c r="M48" s="121">
        <f aca="true" t="shared" si="14" ref="M48:M60">F48+H48+J48+L48</f>
        <v>289</v>
      </c>
    </row>
    <row r="49" spans="1:13" ht="12.75">
      <c r="A49" s="70" t="s">
        <v>11</v>
      </c>
      <c r="B49" s="18" t="s">
        <v>161</v>
      </c>
      <c r="C49" s="71" t="s">
        <v>145</v>
      </c>
      <c r="D49" s="71"/>
      <c r="E49" s="103">
        <v>3.97</v>
      </c>
      <c r="F49" s="55">
        <f t="shared" si="10"/>
        <v>85.3</v>
      </c>
      <c r="G49" s="112">
        <v>10.6</v>
      </c>
      <c r="H49" s="57">
        <f t="shared" si="11"/>
        <v>82</v>
      </c>
      <c r="I49" s="104">
        <v>6</v>
      </c>
      <c r="J49" s="55">
        <f t="shared" si="12"/>
        <v>60</v>
      </c>
      <c r="K49" s="112">
        <v>190</v>
      </c>
      <c r="L49" s="61">
        <f t="shared" si="13"/>
        <v>53.5</v>
      </c>
      <c r="M49" s="96">
        <f t="shared" si="14"/>
        <v>280.8</v>
      </c>
    </row>
    <row r="50" spans="1:13" ht="12.75">
      <c r="A50" s="70" t="s">
        <v>12</v>
      </c>
      <c r="B50" s="18" t="s">
        <v>99</v>
      </c>
      <c r="C50" s="71" t="s">
        <v>16</v>
      </c>
      <c r="D50" s="71"/>
      <c r="E50" s="103">
        <v>4.87</v>
      </c>
      <c r="F50" s="55">
        <f t="shared" si="10"/>
        <v>76.3</v>
      </c>
      <c r="G50" s="112">
        <v>10.1</v>
      </c>
      <c r="H50" s="57">
        <f t="shared" si="11"/>
        <v>87</v>
      </c>
      <c r="I50" s="104">
        <v>4.5</v>
      </c>
      <c r="J50" s="55">
        <f t="shared" si="12"/>
        <v>45</v>
      </c>
      <c r="K50" s="112">
        <v>215</v>
      </c>
      <c r="L50" s="61">
        <f t="shared" si="13"/>
        <v>66</v>
      </c>
      <c r="M50" s="96">
        <f t="shared" si="14"/>
        <v>274.3</v>
      </c>
    </row>
    <row r="51" spans="1:13" ht="12.75">
      <c r="A51" s="70" t="s">
        <v>14</v>
      </c>
      <c r="B51" s="20" t="s">
        <v>45</v>
      </c>
      <c r="C51" s="9" t="s">
        <v>94</v>
      </c>
      <c r="D51" s="71"/>
      <c r="E51" s="54">
        <v>4.81</v>
      </c>
      <c r="F51" s="55">
        <f t="shared" si="10"/>
        <v>76.9</v>
      </c>
      <c r="G51" s="56">
        <v>10.8</v>
      </c>
      <c r="H51" s="57">
        <f t="shared" si="11"/>
        <v>80</v>
      </c>
      <c r="I51" s="71">
        <v>4.8</v>
      </c>
      <c r="J51" s="55">
        <f t="shared" si="12"/>
        <v>48</v>
      </c>
      <c r="K51" s="56">
        <v>196</v>
      </c>
      <c r="L51" s="61">
        <f t="shared" si="13"/>
        <v>56.5</v>
      </c>
      <c r="M51" s="96">
        <f t="shared" si="14"/>
        <v>261.4</v>
      </c>
    </row>
    <row r="52" spans="1:13" s="6" customFormat="1" ht="12.75">
      <c r="A52" s="70" t="s">
        <v>17</v>
      </c>
      <c r="B52" s="246" t="s">
        <v>46</v>
      </c>
      <c r="C52" s="71" t="s">
        <v>47</v>
      </c>
      <c r="D52" s="71"/>
      <c r="E52" s="103">
        <v>4.71</v>
      </c>
      <c r="F52" s="55">
        <f t="shared" si="10"/>
        <v>77.9</v>
      </c>
      <c r="G52" s="112">
        <v>10.4</v>
      </c>
      <c r="H52" s="57">
        <f t="shared" si="11"/>
        <v>84</v>
      </c>
      <c r="I52" s="104">
        <v>4.05</v>
      </c>
      <c r="J52" s="55">
        <f t="shared" si="12"/>
        <v>40.5</v>
      </c>
      <c r="K52" s="112">
        <v>187</v>
      </c>
      <c r="L52" s="61">
        <f t="shared" si="13"/>
        <v>52</v>
      </c>
      <c r="M52" s="96">
        <f t="shared" si="14"/>
        <v>254.4</v>
      </c>
    </row>
    <row r="53" spans="1:13" ht="12.75">
      <c r="A53" s="70" t="s">
        <v>18</v>
      </c>
      <c r="B53" s="18" t="s">
        <v>44</v>
      </c>
      <c r="C53" s="71" t="s">
        <v>16</v>
      </c>
      <c r="D53" s="71"/>
      <c r="E53" s="103">
        <v>5.72</v>
      </c>
      <c r="F53" s="55">
        <f t="shared" si="10"/>
        <v>67.80000000000001</v>
      </c>
      <c r="G53" s="112">
        <v>10.9</v>
      </c>
      <c r="H53" s="57">
        <f t="shared" si="11"/>
        <v>79</v>
      </c>
      <c r="I53" s="104">
        <v>4</v>
      </c>
      <c r="J53" s="55">
        <f t="shared" si="12"/>
        <v>40</v>
      </c>
      <c r="K53" s="112">
        <v>195</v>
      </c>
      <c r="L53" s="61">
        <f t="shared" si="13"/>
        <v>56</v>
      </c>
      <c r="M53" s="96">
        <f t="shared" si="14"/>
        <v>242.8</v>
      </c>
    </row>
    <row r="54" spans="1:13" ht="12.75">
      <c r="A54" s="70" t="s">
        <v>19</v>
      </c>
      <c r="B54" s="246" t="s">
        <v>49</v>
      </c>
      <c r="C54" s="71" t="s">
        <v>47</v>
      </c>
      <c r="D54" s="71"/>
      <c r="E54" s="103">
        <v>4.95</v>
      </c>
      <c r="F54" s="55">
        <f t="shared" si="10"/>
        <v>75.5</v>
      </c>
      <c r="G54" s="112">
        <v>10.9</v>
      </c>
      <c r="H54" s="57">
        <f t="shared" si="11"/>
        <v>79</v>
      </c>
      <c r="I54" s="104">
        <v>3.7</v>
      </c>
      <c r="J54" s="55">
        <f t="shared" si="12"/>
        <v>37</v>
      </c>
      <c r="K54" s="112">
        <v>179</v>
      </c>
      <c r="L54" s="61">
        <f t="shared" si="13"/>
        <v>48</v>
      </c>
      <c r="M54" s="96">
        <f t="shared" si="14"/>
        <v>239.5</v>
      </c>
    </row>
    <row r="55" spans="1:13" ht="12.75">
      <c r="A55" s="70" t="s">
        <v>21</v>
      </c>
      <c r="B55" s="246" t="s">
        <v>48</v>
      </c>
      <c r="C55" s="71" t="s">
        <v>47</v>
      </c>
      <c r="D55" s="71"/>
      <c r="E55" s="103">
        <v>4.66</v>
      </c>
      <c r="F55" s="55">
        <f t="shared" si="10"/>
        <v>78.4</v>
      </c>
      <c r="G55" s="112">
        <v>10.9</v>
      </c>
      <c r="H55" s="57">
        <f t="shared" si="11"/>
        <v>79</v>
      </c>
      <c r="I55" s="104">
        <v>4</v>
      </c>
      <c r="J55" s="55">
        <f t="shared" si="12"/>
        <v>40</v>
      </c>
      <c r="K55" s="112">
        <v>165</v>
      </c>
      <c r="L55" s="61">
        <f t="shared" si="13"/>
        <v>41</v>
      </c>
      <c r="M55" s="96">
        <f t="shared" si="14"/>
        <v>238.4</v>
      </c>
    </row>
    <row r="56" spans="1:13" ht="12.75">
      <c r="A56" s="70" t="s">
        <v>23</v>
      </c>
      <c r="B56" s="18" t="s">
        <v>162</v>
      </c>
      <c r="C56" s="71" t="s">
        <v>145</v>
      </c>
      <c r="D56" s="71"/>
      <c r="E56" s="103">
        <v>5.69</v>
      </c>
      <c r="F56" s="55">
        <f t="shared" si="10"/>
        <v>68.1</v>
      </c>
      <c r="G56" s="112">
        <v>10.8</v>
      </c>
      <c r="H56" s="57">
        <f t="shared" si="11"/>
        <v>80</v>
      </c>
      <c r="I56" s="104">
        <v>4.1</v>
      </c>
      <c r="J56" s="55">
        <f t="shared" si="12"/>
        <v>41</v>
      </c>
      <c r="K56" s="112">
        <v>170</v>
      </c>
      <c r="L56" s="61">
        <f t="shared" si="13"/>
        <v>43.5</v>
      </c>
      <c r="M56" s="96">
        <f t="shared" si="14"/>
        <v>232.6</v>
      </c>
    </row>
    <row r="57" spans="1:13" ht="12.75">
      <c r="A57" s="70" t="s">
        <v>25</v>
      </c>
      <c r="B57" s="246" t="s">
        <v>163</v>
      </c>
      <c r="C57" s="71" t="s">
        <v>47</v>
      </c>
      <c r="D57" s="71"/>
      <c r="E57" s="103">
        <v>6.25</v>
      </c>
      <c r="F57" s="55">
        <f t="shared" si="10"/>
        <v>62.5</v>
      </c>
      <c r="G57" s="112">
        <v>10.8</v>
      </c>
      <c r="H57" s="57">
        <f t="shared" si="11"/>
        <v>80</v>
      </c>
      <c r="I57" s="104">
        <v>3.15</v>
      </c>
      <c r="J57" s="55">
        <f t="shared" si="12"/>
        <v>31.5</v>
      </c>
      <c r="K57" s="112">
        <v>170</v>
      </c>
      <c r="L57" s="61">
        <f t="shared" si="13"/>
        <v>43.5</v>
      </c>
      <c r="M57" s="96">
        <f t="shared" si="14"/>
        <v>217.5</v>
      </c>
    </row>
    <row r="58" spans="1:13" ht="12.75">
      <c r="A58" s="70" t="s">
        <v>26</v>
      </c>
      <c r="B58" s="18" t="s">
        <v>50</v>
      </c>
      <c r="C58" s="71" t="s">
        <v>94</v>
      </c>
      <c r="D58" s="71"/>
      <c r="E58" s="103">
        <v>8.81</v>
      </c>
      <c r="F58" s="55">
        <f t="shared" si="10"/>
        <v>46.949999999999996</v>
      </c>
      <c r="G58" s="112">
        <v>10.9</v>
      </c>
      <c r="H58" s="57">
        <f t="shared" si="11"/>
        <v>79</v>
      </c>
      <c r="I58" s="104">
        <v>3.5</v>
      </c>
      <c r="J58" s="55">
        <f t="shared" si="12"/>
        <v>35</v>
      </c>
      <c r="K58" s="112">
        <v>158</v>
      </c>
      <c r="L58" s="61">
        <f t="shared" si="13"/>
        <v>37.5</v>
      </c>
      <c r="M58" s="96">
        <f t="shared" si="14"/>
        <v>198.45</v>
      </c>
    </row>
    <row r="59" spans="1:13" ht="12.75">
      <c r="A59" s="70" t="s">
        <v>27</v>
      </c>
      <c r="B59" s="18" t="s">
        <v>164</v>
      </c>
      <c r="C59" s="71" t="s">
        <v>94</v>
      </c>
      <c r="D59" s="71"/>
      <c r="E59" s="103">
        <v>11.77</v>
      </c>
      <c r="F59" s="55">
        <f t="shared" si="10"/>
        <v>32.150000000000006</v>
      </c>
      <c r="G59" s="112">
        <v>10.9</v>
      </c>
      <c r="H59" s="57">
        <f t="shared" si="11"/>
        <v>79</v>
      </c>
      <c r="I59" s="104">
        <v>3.65</v>
      </c>
      <c r="J59" s="55">
        <f t="shared" si="12"/>
        <v>36.5</v>
      </c>
      <c r="K59" s="112">
        <v>172</v>
      </c>
      <c r="L59" s="61">
        <f t="shared" si="13"/>
        <v>44.5</v>
      </c>
      <c r="M59" s="96">
        <f t="shared" si="14"/>
        <v>192.15</v>
      </c>
    </row>
    <row r="60" spans="1:13" ht="12.75">
      <c r="A60" s="70" t="s">
        <v>28</v>
      </c>
      <c r="B60" s="18" t="s">
        <v>165</v>
      </c>
      <c r="C60" s="71" t="s">
        <v>94</v>
      </c>
      <c r="D60" s="71"/>
      <c r="E60" s="103">
        <v>13.37</v>
      </c>
      <c r="F60" s="55">
        <f t="shared" si="10"/>
        <v>24.150000000000006</v>
      </c>
      <c r="G60" s="112">
        <v>11.7</v>
      </c>
      <c r="H60" s="57">
        <f t="shared" si="11"/>
        <v>71</v>
      </c>
      <c r="I60" s="104">
        <v>4.15</v>
      </c>
      <c r="J60" s="55">
        <f t="shared" si="12"/>
        <v>41.5</v>
      </c>
      <c r="K60" s="112">
        <v>185</v>
      </c>
      <c r="L60" s="61">
        <f t="shared" si="13"/>
        <v>51</v>
      </c>
      <c r="M60" s="96">
        <f t="shared" si="14"/>
        <v>187.65</v>
      </c>
    </row>
    <row r="61" spans="1:13" ht="12.75">
      <c r="A61" s="70" t="s">
        <v>29</v>
      </c>
      <c r="B61" s="18"/>
      <c r="C61" s="71"/>
      <c r="D61" s="71"/>
      <c r="E61" s="103"/>
      <c r="F61" s="55"/>
      <c r="G61" s="112"/>
      <c r="H61" s="57"/>
      <c r="I61" s="104"/>
      <c r="J61" s="55"/>
      <c r="K61" s="112"/>
      <c r="L61" s="61"/>
      <c r="M61" s="96"/>
    </row>
    <row r="62" spans="1:13" ht="13.5" thickBot="1">
      <c r="A62" s="73" t="s">
        <v>32</v>
      </c>
      <c r="B62" s="19"/>
      <c r="C62" s="74"/>
      <c r="D62" s="74"/>
      <c r="E62" s="105"/>
      <c r="F62" s="90"/>
      <c r="G62" s="113"/>
      <c r="H62" s="92"/>
      <c r="I62" s="106"/>
      <c r="J62" s="90"/>
      <c r="K62" s="113"/>
      <c r="L62" s="67"/>
      <c r="M62" s="97"/>
    </row>
    <row r="63" spans="1:4" ht="5.25" customHeight="1" thickBot="1">
      <c r="A63" s="6"/>
      <c r="B63" s="6"/>
      <c r="C63" s="6"/>
      <c r="D63" s="6"/>
    </row>
    <row r="64" spans="1:13" ht="13.5" thickBot="1">
      <c r="A64" s="77" t="s">
        <v>64</v>
      </c>
      <c r="B64" s="78"/>
      <c r="C64" s="78"/>
      <c r="D64" s="78"/>
      <c r="E64" s="81" t="s">
        <v>81</v>
      </c>
      <c r="F64" s="82"/>
      <c r="G64" s="83" t="s">
        <v>79</v>
      </c>
      <c r="H64" s="84"/>
      <c r="I64" s="85" t="s">
        <v>82</v>
      </c>
      <c r="J64" s="85"/>
      <c r="K64" s="86" t="s">
        <v>80</v>
      </c>
      <c r="L64" s="87"/>
      <c r="M64" s="120" t="s">
        <v>77</v>
      </c>
    </row>
    <row r="65" spans="1:13" ht="12.75">
      <c r="A65" s="68" t="s">
        <v>7</v>
      </c>
      <c r="B65" s="18" t="s">
        <v>60</v>
      </c>
      <c r="C65" s="71" t="s">
        <v>70</v>
      </c>
      <c r="D65" s="9"/>
      <c r="E65" s="107">
        <v>3.24</v>
      </c>
      <c r="F65" s="111">
        <f aca="true" t="shared" si="15" ref="F65:F74">IF(E65&lt;6.8,E65*-10+125,E65*-5+91)</f>
        <v>92.6</v>
      </c>
      <c r="G65" s="114">
        <v>9.5</v>
      </c>
      <c r="H65" s="109">
        <f aca="true" t="shared" si="16" ref="H65:H74">IF(G65&lt;14.7,G65*-10+188,G65*-5+114)</f>
        <v>93</v>
      </c>
      <c r="I65" s="108">
        <v>4.55</v>
      </c>
      <c r="J65" s="111">
        <f aca="true" t="shared" si="17" ref="J65:J74">I65*10</f>
        <v>45.5</v>
      </c>
      <c r="K65" s="114">
        <v>211</v>
      </c>
      <c r="L65" s="102">
        <f aca="true" t="shared" si="18" ref="L65:L74">0.5*K65-41.5</f>
        <v>64</v>
      </c>
      <c r="M65" s="118">
        <f aca="true" t="shared" si="19" ref="M65:M74">F65+H65+J65+L65</f>
        <v>295.1</v>
      </c>
    </row>
    <row r="66" spans="1:13" ht="12.75">
      <c r="A66" s="70" t="s">
        <v>11</v>
      </c>
      <c r="B66" s="18" t="s">
        <v>56</v>
      </c>
      <c r="C66" s="71" t="s">
        <v>94</v>
      </c>
      <c r="D66" s="71"/>
      <c r="E66" s="54">
        <v>3.15</v>
      </c>
      <c r="F66" s="55">
        <f t="shared" si="15"/>
        <v>93.5</v>
      </c>
      <c r="G66" s="56">
        <v>10.3</v>
      </c>
      <c r="H66" s="57">
        <f t="shared" si="16"/>
        <v>85</v>
      </c>
      <c r="I66" s="71">
        <v>4.4</v>
      </c>
      <c r="J66" s="55">
        <f t="shared" si="17"/>
        <v>44</v>
      </c>
      <c r="K66" s="56">
        <v>183</v>
      </c>
      <c r="L66" s="61">
        <f t="shared" si="18"/>
        <v>50</v>
      </c>
      <c r="M66" s="96">
        <f t="shared" si="19"/>
        <v>272.5</v>
      </c>
    </row>
    <row r="67" spans="1:13" ht="12.75">
      <c r="A67" s="70" t="s">
        <v>12</v>
      </c>
      <c r="B67" s="18" t="s">
        <v>166</v>
      </c>
      <c r="C67" s="71" t="s">
        <v>94</v>
      </c>
      <c r="D67" s="71"/>
      <c r="E67" s="103">
        <v>4.93</v>
      </c>
      <c r="F67" s="55">
        <f t="shared" si="15"/>
        <v>75.7</v>
      </c>
      <c r="G67" s="112">
        <v>10.5</v>
      </c>
      <c r="H67" s="57">
        <f t="shared" si="16"/>
        <v>83</v>
      </c>
      <c r="I67" s="104">
        <v>4.3</v>
      </c>
      <c r="J67" s="55">
        <f t="shared" si="17"/>
        <v>43</v>
      </c>
      <c r="K67" s="112">
        <v>193</v>
      </c>
      <c r="L67" s="61">
        <f t="shared" si="18"/>
        <v>55</v>
      </c>
      <c r="M67" s="96">
        <f t="shared" si="19"/>
        <v>256.7</v>
      </c>
    </row>
    <row r="68" spans="1:13" ht="12.75">
      <c r="A68" s="70" t="s">
        <v>14</v>
      </c>
      <c r="B68" s="246" t="s">
        <v>62</v>
      </c>
      <c r="C68" s="71" t="s">
        <v>47</v>
      </c>
      <c r="D68" s="71"/>
      <c r="E68" s="103">
        <v>6.1</v>
      </c>
      <c r="F68" s="55">
        <f t="shared" si="15"/>
        <v>64</v>
      </c>
      <c r="G68" s="112">
        <v>10.7</v>
      </c>
      <c r="H68" s="57">
        <f t="shared" si="16"/>
        <v>81</v>
      </c>
      <c r="I68" s="104">
        <v>4.65</v>
      </c>
      <c r="J68" s="55">
        <f t="shared" si="17"/>
        <v>46.5</v>
      </c>
      <c r="K68" s="112">
        <v>174</v>
      </c>
      <c r="L68" s="61">
        <f t="shared" si="18"/>
        <v>45.5</v>
      </c>
      <c r="M68" s="96">
        <f t="shared" si="19"/>
        <v>237</v>
      </c>
    </row>
    <row r="69" spans="1:13" s="6" customFormat="1" ht="12.75">
      <c r="A69" s="70" t="s">
        <v>17</v>
      </c>
      <c r="B69" s="18" t="s">
        <v>96</v>
      </c>
      <c r="C69" s="71" t="s">
        <v>94</v>
      </c>
      <c r="D69" s="71"/>
      <c r="E69" s="103">
        <v>9.03</v>
      </c>
      <c r="F69" s="55">
        <f t="shared" si="15"/>
        <v>45.85</v>
      </c>
      <c r="G69" s="112">
        <v>11</v>
      </c>
      <c r="H69" s="57">
        <f t="shared" si="16"/>
        <v>78</v>
      </c>
      <c r="I69" s="104">
        <v>4.2</v>
      </c>
      <c r="J69" s="55">
        <f t="shared" si="17"/>
        <v>42</v>
      </c>
      <c r="K69" s="112">
        <v>200</v>
      </c>
      <c r="L69" s="61">
        <f t="shared" si="18"/>
        <v>58.5</v>
      </c>
      <c r="M69" s="96">
        <f t="shared" si="19"/>
        <v>224.35</v>
      </c>
    </row>
    <row r="70" spans="1:13" ht="12.75">
      <c r="A70" s="70" t="s">
        <v>18</v>
      </c>
      <c r="B70" s="18" t="s">
        <v>167</v>
      </c>
      <c r="C70" s="71" t="s">
        <v>94</v>
      </c>
      <c r="D70" s="71"/>
      <c r="E70" s="103">
        <v>0</v>
      </c>
      <c r="F70" s="55">
        <v>0</v>
      </c>
      <c r="G70" s="112">
        <v>10.8</v>
      </c>
      <c r="H70" s="57">
        <f t="shared" si="16"/>
        <v>80</v>
      </c>
      <c r="I70" s="104">
        <v>4.8</v>
      </c>
      <c r="J70" s="55">
        <f t="shared" si="17"/>
        <v>48</v>
      </c>
      <c r="K70" s="112">
        <v>193</v>
      </c>
      <c r="L70" s="61">
        <f t="shared" si="18"/>
        <v>55</v>
      </c>
      <c r="M70" s="96">
        <f t="shared" si="19"/>
        <v>183</v>
      </c>
    </row>
    <row r="71" spans="1:13" ht="12.75">
      <c r="A71" s="70" t="s">
        <v>19</v>
      </c>
      <c r="B71" s="246" t="s">
        <v>59</v>
      </c>
      <c r="C71" s="71" t="s">
        <v>47</v>
      </c>
      <c r="D71" s="71"/>
      <c r="E71" s="103">
        <v>6.2</v>
      </c>
      <c r="F71" s="55">
        <f t="shared" si="15"/>
        <v>63</v>
      </c>
      <c r="G71" s="112">
        <v>11</v>
      </c>
      <c r="H71" s="57">
        <f t="shared" si="16"/>
        <v>78</v>
      </c>
      <c r="I71" s="104">
        <v>5.3</v>
      </c>
      <c r="J71" s="55">
        <f t="shared" si="17"/>
        <v>53</v>
      </c>
      <c r="K71" s="112">
        <v>189</v>
      </c>
      <c r="L71" s="61">
        <f t="shared" si="18"/>
        <v>53</v>
      </c>
      <c r="M71" s="96">
        <f t="shared" si="19"/>
        <v>247</v>
      </c>
    </row>
    <row r="72" spans="1:13" ht="12.75">
      <c r="A72" s="70" t="s">
        <v>21</v>
      </c>
      <c r="B72" s="18" t="s">
        <v>61</v>
      </c>
      <c r="C72" s="71" t="s">
        <v>24</v>
      </c>
      <c r="D72" s="71"/>
      <c r="E72" s="103">
        <v>4.44</v>
      </c>
      <c r="F72" s="55">
        <f t="shared" si="15"/>
        <v>80.6</v>
      </c>
      <c r="G72" s="112">
        <v>11.6</v>
      </c>
      <c r="H72" s="57">
        <f t="shared" si="16"/>
        <v>72</v>
      </c>
      <c r="I72" s="104">
        <v>4.5</v>
      </c>
      <c r="J72" s="55">
        <f t="shared" si="17"/>
        <v>45</v>
      </c>
      <c r="K72" s="112">
        <v>176</v>
      </c>
      <c r="L72" s="61">
        <f t="shared" si="18"/>
        <v>46.5</v>
      </c>
      <c r="M72" s="96">
        <f t="shared" si="19"/>
        <v>244.1</v>
      </c>
    </row>
    <row r="73" spans="1:13" ht="12.75">
      <c r="A73" s="70" t="s">
        <v>23</v>
      </c>
      <c r="B73" s="246" t="s">
        <v>58</v>
      </c>
      <c r="C73" s="71" t="s">
        <v>47</v>
      </c>
      <c r="D73" s="71"/>
      <c r="E73" s="103">
        <v>5.69</v>
      </c>
      <c r="F73" s="55">
        <f t="shared" si="15"/>
        <v>68.1</v>
      </c>
      <c r="G73" s="112">
        <v>11.1</v>
      </c>
      <c r="H73" s="57">
        <f t="shared" si="16"/>
        <v>77</v>
      </c>
      <c r="I73" s="104">
        <v>3.7</v>
      </c>
      <c r="J73" s="55">
        <f t="shared" si="17"/>
        <v>37</v>
      </c>
      <c r="K73" s="112">
        <v>184</v>
      </c>
      <c r="L73" s="61">
        <f t="shared" si="18"/>
        <v>50.5</v>
      </c>
      <c r="M73" s="96">
        <f t="shared" si="19"/>
        <v>232.6</v>
      </c>
    </row>
    <row r="74" spans="1:13" ht="13.5" thickBot="1">
      <c r="A74" s="73" t="s">
        <v>25</v>
      </c>
      <c r="B74" s="18" t="s">
        <v>95</v>
      </c>
      <c r="C74" s="74" t="s">
        <v>94</v>
      </c>
      <c r="D74" s="74"/>
      <c r="E74" s="105">
        <v>6.04</v>
      </c>
      <c r="F74" s="90">
        <f t="shared" si="15"/>
        <v>64.6</v>
      </c>
      <c r="G74" s="113">
        <v>11.4</v>
      </c>
      <c r="H74" s="92">
        <f t="shared" si="16"/>
        <v>74</v>
      </c>
      <c r="I74" s="106">
        <v>4.25</v>
      </c>
      <c r="J74" s="90">
        <f t="shared" si="17"/>
        <v>42.5</v>
      </c>
      <c r="K74" s="113">
        <v>185</v>
      </c>
      <c r="L74" s="67">
        <f t="shared" si="18"/>
        <v>51</v>
      </c>
      <c r="M74" s="97">
        <f t="shared" si="19"/>
        <v>232.1</v>
      </c>
    </row>
    <row r="75" spans="1:13" ht="4.5" customHeight="1" thickBot="1">
      <c r="A75" s="10"/>
      <c r="B75" s="19"/>
      <c r="C75" s="8"/>
      <c r="D75" s="8"/>
      <c r="E75" s="4"/>
      <c r="F75" s="13"/>
      <c r="G75" s="4"/>
      <c r="H75" s="13"/>
      <c r="I75" s="4"/>
      <c r="J75" s="13"/>
      <c r="K75" s="110"/>
      <c r="L75" s="13"/>
      <c r="M75" s="163"/>
    </row>
    <row r="76" spans="1:13" ht="13.5" thickBot="1">
      <c r="A76" s="77" t="s">
        <v>73</v>
      </c>
      <c r="B76" s="8"/>
      <c r="C76" s="78"/>
      <c r="D76" s="78"/>
      <c r="E76" s="81" t="s">
        <v>81</v>
      </c>
      <c r="F76" s="164"/>
      <c r="G76" s="165" t="s">
        <v>79</v>
      </c>
      <c r="H76" s="84"/>
      <c r="I76" s="85" t="s">
        <v>82</v>
      </c>
      <c r="J76" s="166"/>
      <c r="K76" s="167" t="s">
        <v>80</v>
      </c>
      <c r="L76" s="87"/>
      <c r="M76" s="168" t="s">
        <v>77</v>
      </c>
    </row>
    <row r="77" spans="1:13" ht="12.75">
      <c r="A77" s="223" t="s">
        <v>7</v>
      </c>
      <c r="B77" s="215" t="s">
        <v>74</v>
      </c>
      <c r="C77" s="215" t="s">
        <v>94</v>
      </c>
      <c r="D77" s="215"/>
      <c r="E77" s="216">
        <v>4.74</v>
      </c>
      <c r="F77" s="217">
        <f>IF(E77&lt;6.8,E77*-10+125,E77*-5+91)</f>
        <v>77.6</v>
      </c>
      <c r="G77" s="218">
        <v>10.3</v>
      </c>
      <c r="H77" s="219">
        <f>IF(G77&lt;14.7,G77*-10+188,G77*-5+114)</f>
        <v>85</v>
      </c>
      <c r="I77" s="220">
        <v>4.7</v>
      </c>
      <c r="J77" s="217">
        <f>I77*10</f>
        <v>47</v>
      </c>
      <c r="K77" s="218">
        <v>190</v>
      </c>
      <c r="L77" s="221">
        <f>0.5*K77-41.5</f>
        <v>53.5</v>
      </c>
      <c r="M77" s="222">
        <f>F77+H77+J77+L77</f>
        <v>263.1</v>
      </c>
    </row>
    <row r="78" spans="1:13" ht="12.75">
      <c r="A78" s="70" t="s">
        <v>11</v>
      </c>
      <c r="B78" s="20" t="s">
        <v>75</v>
      </c>
      <c r="C78" s="9" t="s">
        <v>94</v>
      </c>
      <c r="D78" s="9"/>
      <c r="E78" s="107">
        <v>6.34</v>
      </c>
      <c r="F78" s="111">
        <f>IF(E78&lt;6.8,E78*-10+125,E78*-5+91)</f>
        <v>61.6</v>
      </c>
      <c r="G78" s="114">
        <v>10.6</v>
      </c>
      <c r="H78" s="109">
        <f>IF(G78&lt;14.7,G78*-10+188,G78*-5+114)</f>
        <v>82</v>
      </c>
      <c r="I78" s="108">
        <v>5.55</v>
      </c>
      <c r="J78" s="111">
        <f>I78*10</f>
        <v>55.5</v>
      </c>
      <c r="K78" s="114">
        <v>211</v>
      </c>
      <c r="L78" s="102">
        <f>0.5*K78-41.5</f>
        <v>64</v>
      </c>
      <c r="M78" s="121">
        <f>F78+H78+J78+L78</f>
        <v>263.1</v>
      </c>
    </row>
    <row r="79" spans="1:13" ht="12.75">
      <c r="A79" s="70" t="s">
        <v>12</v>
      </c>
      <c r="B79" s="18" t="s">
        <v>76</v>
      </c>
      <c r="C79" s="9" t="s">
        <v>94</v>
      </c>
      <c r="D79" s="71"/>
      <c r="E79" s="103">
        <v>6.91</v>
      </c>
      <c r="F79" s="55">
        <f>IF(E79&lt;6.8,E79*-10+125,E79*-5+91)</f>
        <v>56.45</v>
      </c>
      <c r="G79" s="112">
        <v>10.9</v>
      </c>
      <c r="H79" s="57">
        <f>IF(G79&lt;14.7,G79*-10+188,G79*-5+114)</f>
        <v>79</v>
      </c>
      <c r="I79" s="104">
        <v>4.3</v>
      </c>
      <c r="J79" s="55">
        <v>43</v>
      </c>
      <c r="K79" s="112">
        <v>188</v>
      </c>
      <c r="L79" s="61">
        <f>0.5*K79-41.5</f>
        <v>52.5</v>
      </c>
      <c r="M79" s="96">
        <f>F79+H79+J79+L79</f>
        <v>230.95</v>
      </c>
    </row>
    <row r="80" spans="1:13" ht="13.5" thickBot="1">
      <c r="A80" s="73" t="s">
        <v>14</v>
      </c>
      <c r="B80" s="19" t="s">
        <v>168</v>
      </c>
      <c r="C80" s="74" t="s">
        <v>94</v>
      </c>
      <c r="D80" s="74"/>
      <c r="E80" s="105">
        <v>6.66</v>
      </c>
      <c r="F80" s="90">
        <f>IF(E80&lt;6.8,E80*-10+125,E80*-5+91)</f>
        <v>58.400000000000006</v>
      </c>
      <c r="G80" s="113">
        <v>10.8</v>
      </c>
      <c r="H80" s="92">
        <f>IF(G80&lt;14.7,G80*-10+188,G80*-5+114)</f>
        <v>80</v>
      </c>
      <c r="I80" s="106">
        <v>4.55</v>
      </c>
      <c r="J80" s="90">
        <f>I80*10</f>
        <v>45.5</v>
      </c>
      <c r="K80" s="113">
        <v>176</v>
      </c>
      <c r="L80" s="67">
        <f>0.5*K80-41.5</f>
        <v>46.5</v>
      </c>
      <c r="M80" s="97">
        <f>F80+H80+J80+L80</f>
        <v>230.4</v>
      </c>
    </row>
    <row r="81" spans="2:4" ht="12.75">
      <c r="B81" s="8"/>
      <c r="C81" s="8"/>
      <c r="D81" s="8"/>
    </row>
    <row r="82" ht="12.75">
      <c r="B82" s="8"/>
    </row>
    <row r="83" ht="12.75">
      <c r="B83" s="8" t="s">
        <v>185</v>
      </c>
    </row>
    <row r="85" ht="12.75">
      <c r="B85" t="s">
        <v>186</v>
      </c>
    </row>
  </sheetData>
  <sheetProtection/>
  <printOptions/>
  <pageMargins left="0.7874015748031497" right="0.7874015748031497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sochi</dc:creator>
  <cp:keywords/>
  <dc:description/>
  <cp:lastModifiedBy>sochi</cp:lastModifiedBy>
  <cp:lastPrinted>2014-10-23T05:49:46Z</cp:lastPrinted>
  <dcterms:created xsi:type="dcterms:W3CDTF">2012-11-04T16:13:08Z</dcterms:created>
  <dcterms:modified xsi:type="dcterms:W3CDTF">2015-08-26T11:42:17Z</dcterms:modified>
  <cp:category/>
  <cp:version/>
  <cp:contentType/>
  <cp:contentStatus/>
</cp:coreProperties>
</file>